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9300"/>
  </bookViews>
  <sheets>
    <sheet name="Oct to Dec.14" sheetId="12" r:id="rId1"/>
  </sheets>
  <calcPr calcId="124519"/>
</workbook>
</file>

<file path=xl/calcChain.xml><?xml version="1.0" encoding="utf-8"?>
<calcChain xmlns="http://schemas.openxmlformats.org/spreadsheetml/2006/main">
  <c r="F22" i="12"/>
  <c r="I22"/>
  <c r="L22"/>
  <c r="F20"/>
  <c r="I20"/>
  <c r="L20"/>
  <c r="I5"/>
  <c r="L5"/>
  <c r="F5"/>
  <c r="I9"/>
  <c r="L9"/>
  <c r="F9"/>
  <c r="I13"/>
  <c r="L13"/>
  <c r="F13"/>
  <c r="M13" s="1"/>
  <c r="I17"/>
  <c r="L17"/>
  <c r="F17"/>
  <c r="I21"/>
  <c r="L21"/>
  <c r="F21"/>
  <c r="M21" s="1"/>
  <c r="I4"/>
  <c r="L4"/>
  <c r="F4"/>
  <c r="M4"/>
  <c r="I8"/>
  <c r="L8"/>
  <c r="F8"/>
  <c r="M8"/>
  <c r="I12"/>
  <c r="L12"/>
  <c r="F12"/>
  <c r="M12"/>
  <c r="I16"/>
  <c r="L16"/>
  <c r="F16"/>
  <c r="M16"/>
  <c r="M20"/>
  <c r="M24"/>
  <c r="I6"/>
  <c r="L6"/>
  <c r="F6"/>
  <c r="I10"/>
  <c r="L10"/>
  <c r="F10"/>
  <c r="M10" s="1"/>
  <c r="F14"/>
  <c r="J25"/>
  <c r="J27" s="1"/>
  <c r="K25"/>
  <c r="L25"/>
  <c r="J24"/>
  <c r="K24"/>
  <c r="L24" s="1"/>
  <c r="L27" s="1"/>
  <c r="J26"/>
  <c r="K26"/>
  <c r="L23"/>
  <c r="K23"/>
  <c r="J23"/>
  <c r="L19"/>
  <c r="K19"/>
  <c r="J19"/>
  <c r="L15"/>
  <c r="K15"/>
  <c r="J15"/>
  <c r="L11"/>
  <c r="K11"/>
  <c r="L7"/>
  <c r="K7"/>
  <c r="J7"/>
  <c r="G25"/>
  <c r="H25"/>
  <c r="I25" s="1"/>
  <c r="G24"/>
  <c r="H24"/>
  <c r="I24" s="1"/>
  <c r="H27"/>
  <c r="G27"/>
  <c r="G26"/>
  <c r="H26"/>
  <c r="I26"/>
  <c r="I23"/>
  <c r="H23"/>
  <c r="G23"/>
  <c r="I19"/>
  <c r="H19"/>
  <c r="G19"/>
  <c r="I15"/>
  <c r="H15"/>
  <c r="G15"/>
  <c r="I11"/>
  <c r="I7"/>
  <c r="H7"/>
  <c r="G7"/>
  <c r="E25"/>
  <c r="E27" s="1"/>
  <c r="D25"/>
  <c r="F25"/>
  <c r="E24"/>
  <c r="D24"/>
  <c r="F24" s="1"/>
  <c r="F27" s="1"/>
  <c r="E26"/>
  <c r="D26"/>
  <c r="F26" s="1"/>
  <c r="F23"/>
  <c r="F19"/>
  <c r="F15"/>
  <c r="F11"/>
  <c r="F7"/>
  <c r="E7"/>
  <c r="E11"/>
  <c r="E15"/>
  <c r="E19"/>
  <c r="E23"/>
  <c r="D27"/>
  <c r="D23"/>
  <c r="D19"/>
  <c r="D15"/>
  <c r="D11"/>
  <c r="D7"/>
  <c r="I27" l="1"/>
  <c r="M6"/>
  <c r="M14"/>
  <c r="M17"/>
  <c r="M9"/>
  <c r="M11" s="1"/>
  <c r="M22"/>
  <c r="M23"/>
  <c r="M15"/>
  <c r="M5"/>
  <c r="M26"/>
  <c r="M25"/>
  <c r="M27" s="1"/>
  <c r="M7"/>
  <c r="L26"/>
  <c r="K27"/>
</calcChain>
</file>

<file path=xl/sharedStrings.xml><?xml version="1.0" encoding="utf-8"?>
<sst xmlns="http://schemas.openxmlformats.org/spreadsheetml/2006/main" count="70" uniqueCount="22">
  <si>
    <t>Unit</t>
  </si>
  <si>
    <t>APM</t>
  </si>
  <si>
    <t>Value</t>
  </si>
  <si>
    <t>PMT</t>
  </si>
  <si>
    <t>RLNG</t>
  </si>
  <si>
    <t>GCV</t>
  </si>
  <si>
    <t>1st Fortnight</t>
  </si>
  <si>
    <t>2nd Fortnight</t>
  </si>
  <si>
    <t>Total</t>
  </si>
  <si>
    <t>Avergage Rate</t>
  </si>
  <si>
    <t>Rs.</t>
  </si>
  <si>
    <t>SCM</t>
  </si>
  <si>
    <t>kCal/SCM</t>
  </si>
  <si>
    <t>Rs./1000SCM</t>
  </si>
  <si>
    <t>Quantity</t>
  </si>
  <si>
    <t>Spot- RLNG</t>
  </si>
  <si>
    <t>Non APM</t>
  </si>
  <si>
    <t>Gas Turbine Power Station</t>
  </si>
  <si>
    <t>October,2014</t>
  </si>
  <si>
    <t>November,2014</t>
  </si>
  <si>
    <t>December, 2014</t>
  </si>
  <si>
    <t>(Oct-Dec.14)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</si>
</sst>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21" fillId="0" borderId="0" xfId="0" applyFont="1"/>
    <xf numFmtId="0" fontId="20" fillId="0" borderId="0" xfId="0" applyFont="1" applyAlignment="1"/>
    <xf numFmtId="0" fontId="21" fillId="0" borderId="0" xfId="0" applyFont="1" applyAlignment="1">
      <alignment horizontal="right"/>
    </xf>
    <xf numFmtId="1" fontId="21" fillId="0" borderId="0" xfId="0" applyNumberFormat="1" applyFont="1"/>
    <xf numFmtId="1" fontId="20" fillId="0" borderId="0" xfId="0" applyNumberFormat="1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"/>
  <sheetViews>
    <sheetView tabSelected="1" view="pageBreakPreview" zoomScale="60" workbookViewId="0">
      <selection sqref="A1:M1"/>
    </sheetView>
  </sheetViews>
  <sheetFormatPr defaultColWidth="16.7109375" defaultRowHeight="27.75" customHeight="1"/>
  <sheetData>
    <row r="1" spans="1:13" ht="27.75" customHeight="1">
      <c r="A1" s="8" t="s">
        <v>17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27.75" customHeight="1">
      <c r="A2" s="1"/>
      <c r="B2" s="1"/>
      <c r="C2" s="1"/>
      <c r="D2" s="6" t="s">
        <v>18</v>
      </c>
      <c r="E2" s="6"/>
      <c r="F2" s="6"/>
      <c r="G2" s="6" t="s">
        <v>19</v>
      </c>
      <c r="H2" s="6"/>
      <c r="I2" s="6"/>
      <c r="J2" s="6" t="s">
        <v>20</v>
      </c>
      <c r="K2" s="6"/>
      <c r="L2" s="6"/>
      <c r="M2" s="2" t="s">
        <v>21</v>
      </c>
    </row>
    <row r="3" spans="1:13" ht="27.75" customHeight="1">
      <c r="A3" s="1"/>
      <c r="B3" s="1"/>
      <c r="C3" s="1" t="s">
        <v>0</v>
      </c>
      <c r="D3" s="3" t="s">
        <v>6</v>
      </c>
      <c r="E3" s="3" t="s">
        <v>7</v>
      </c>
      <c r="F3" s="3" t="s">
        <v>8</v>
      </c>
      <c r="G3" s="3" t="s">
        <v>6</v>
      </c>
      <c r="H3" s="3" t="s">
        <v>7</v>
      </c>
      <c r="I3" s="3" t="s">
        <v>8</v>
      </c>
      <c r="J3" s="3" t="s">
        <v>6</v>
      </c>
      <c r="K3" s="3" t="s">
        <v>7</v>
      </c>
      <c r="L3" s="3" t="s">
        <v>8</v>
      </c>
      <c r="M3" s="3" t="s">
        <v>8</v>
      </c>
    </row>
    <row r="4" spans="1:13" ht="27.75" customHeight="1">
      <c r="A4" s="7" t="s">
        <v>1</v>
      </c>
      <c r="B4" s="1" t="s">
        <v>14</v>
      </c>
      <c r="C4" s="1" t="s">
        <v>11</v>
      </c>
      <c r="D4" s="4">
        <v>5700000</v>
      </c>
      <c r="E4" s="4">
        <v>5380000</v>
      </c>
      <c r="F4" s="4">
        <f>D4+E4</f>
        <v>11080000</v>
      </c>
      <c r="G4" s="4">
        <v>5480000</v>
      </c>
      <c r="H4" s="4">
        <v>5480000</v>
      </c>
      <c r="I4" s="4">
        <f>G4+H4</f>
        <v>10960000</v>
      </c>
      <c r="J4" s="4">
        <v>4760000</v>
      </c>
      <c r="K4" s="4">
        <v>5010311</v>
      </c>
      <c r="L4" s="4">
        <f>J4+K4</f>
        <v>9770311</v>
      </c>
      <c r="M4" s="4">
        <f>F4+I4+L4</f>
        <v>31810311</v>
      </c>
    </row>
    <row r="5" spans="1:13" ht="27.75" customHeight="1">
      <c r="A5" s="7"/>
      <c r="B5" s="1" t="s">
        <v>2</v>
      </c>
      <c r="C5" s="1" t="s">
        <v>10</v>
      </c>
      <c r="D5" s="4">
        <v>60661415</v>
      </c>
      <c r="E5" s="4">
        <v>57102299</v>
      </c>
      <c r="F5" s="4">
        <f>D5+E5</f>
        <v>117763714</v>
      </c>
      <c r="G5" s="4">
        <v>75712624</v>
      </c>
      <c r="H5" s="4">
        <v>75344725</v>
      </c>
      <c r="I5" s="4">
        <f>G5+H5</f>
        <v>151057349</v>
      </c>
      <c r="J5" s="4">
        <v>65777005</v>
      </c>
      <c r="K5" s="4">
        <v>68936300</v>
      </c>
      <c r="L5" s="4">
        <f>J5+K5</f>
        <v>134713305</v>
      </c>
      <c r="M5" s="4">
        <f>F5+I5+L5</f>
        <v>403534368</v>
      </c>
    </row>
    <row r="6" spans="1:13" ht="27.75" customHeight="1">
      <c r="A6" s="7"/>
      <c r="B6" s="1" t="s">
        <v>5</v>
      </c>
      <c r="C6" s="1" t="s">
        <v>12</v>
      </c>
      <c r="D6" s="4">
        <v>9727</v>
      </c>
      <c r="E6" s="4">
        <v>9702</v>
      </c>
      <c r="F6" s="4">
        <f>(D4*D6+E4*E6)/(D4+E4)</f>
        <v>9714.8610108303255</v>
      </c>
      <c r="G6" s="4">
        <v>9730</v>
      </c>
      <c r="H6" s="4">
        <v>9683</v>
      </c>
      <c r="I6" s="4">
        <f>(G4*G6+H4*H6)/(G4+H4)</f>
        <v>9706.5</v>
      </c>
      <c r="J6" s="4">
        <v>9680</v>
      </c>
      <c r="K6" s="4">
        <v>9639</v>
      </c>
      <c r="L6" s="4">
        <f>(J4*J6+K4*K6)/(J4+K4)</f>
        <v>9658.9747991645309</v>
      </c>
      <c r="M6" s="4">
        <f>(F4*F6+I4*I6+L4*L6)/(F4+I4+L4)</f>
        <v>9694.8152355064994</v>
      </c>
    </row>
    <row r="7" spans="1:13" ht="27.75" customHeight="1">
      <c r="A7" s="7"/>
      <c r="B7" s="1" t="s">
        <v>9</v>
      </c>
      <c r="C7" s="1" t="s">
        <v>13</v>
      </c>
      <c r="D7" s="5">
        <f t="shared" ref="D7:M7" si="0">D5/D4*1000</f>
        <v>10642.35350877193</v>
      </c>
      <c r="E7" s="5">
        <f t="shared" si="0"/>
        <v>10613.810223048327</v>
      </c>
      <c r="F7" s="5">
        <f t="shared" si="0"/>
        <v>10628.4940433213</v>
      </c>
      <c r="G7" s="5">
        <f t="shared" si="0"/>
        <v>13816.172262773724</v>
      </c>
      <c r="H7" s="5">
        <f t="shared" si="0"/>
        <v>13749.037408759124</v>
      </c>
      <c r="I7" s="5">
        <f t="shared" si="0"/>
        <v>13782.604835766424</v>
      </c>
      <c r="J7" s="5">
        <f t="shared" si="0"/>
        <v>13818.698529411766</v>
      </c>
      <c r="K7" s="5">
        <f t="shared" si="0"/>
        <v>13758.88642441557</v>
      </c>
      <c r="L7" s="5">
        <f t="shared" si="0"/>
        <v>13788.026297218174</v>
      </c>
      <c r="M7" s="5">
        <f t="shared" si="0"/>
        <v>12685.646738882873</v>
      </c>
    </row>
    <row r="8" spans="1:13" ht="27.75" customHeight="1">
      <c r="A8" s="7" t="s">
        <v>3</v>
      </c>
      <c r="B8" s="1" t="s">
        <v>14</v>
      </c>
      <c r="C8" s="1" t="s">
        <v>11</v>
      </c>
      <c r="D8" s="4">
        <v>768587</v>
      </c>
      <c r="E8" s="4">
        <v>841968</v>
      </c>
      <c r="F8" s="4">
        <f>D8+E8</f>
        <v>1610555</v>
      </c>
      <c r="G8" s="4">
        <v>769713</v>
      </c>
      <c r="H8" s="4">
        <v>763984</v>
      </c>
      <c r="I8" s="4">
        <f>G8+H8</f>
        <v>1533697</v>
      </c>
      <c r="J8" s="4">
        <v>754498</v>
      </c>
      <c r="K8" s="4">
        <v>729753</v>
      </c>
      <c r="L8" s="4">
        <f>J8+K8</f>
        <v>1484251</v>
      </c>
      <c r="M8" s="4">
        <f>F8+I8+L8</f>
        <v>4628503</v>
      </c>
    </row>
    <row r="9" spans="1:13" ht="27.75" customHeight="1">
      <c r="A9" s="7"/>
      <c r="B9" s="1" t="s">
        <v>2</v>
      </c>
      <c r="C9" s="1" t="s">
        <v>10</v>
      </c>
      <c r="D9" s="4">
        <v>8176536</v>
      </c>
      <c r="E9" s="4">
        <v>8935713</v>
      </c>
      <c r="F9" s="4">
        <f>D9+E9</f>
        <v>17112249</v>
      </c>
      <c r="G9" s="4">
        <v>11402528</v>
      </c>
      <c r="H9" s="4">
        <v>10949850</v>
      </c>
      <c r="I9" s="4">
        <f>G9+H9</f>
        <v>22352378</v>
      </c>
      <c r="J9" s="4">
        <v>10918921</v>
      </c>
      <c r="K9" s="4">
        <v>10606974</v>
      </c>
      <c r="L9" s="4">
        <f>J9+K9</f>
        <v>21525895</v>
      </c>
      <c r="M9" s="4">
        <f>F9+I9+L9</f>
        <v>60990522</v>
      </c>
    </row>
    <row r="10" spans="1:13" ht="27.75" customHeight="1">
      <c r="A10" s="7"/>
      <c r="B10" s="1" t="s">
        <v>5</v>
      </c>
      <c r="C10" s="1" t="s">
        <v>12</v>
      </c>
      <c r="D10" s="4">
        <v>9723</v>
      </c>
      <c r="E10" s="4">
        <v>9701</v>
      </c>
      <c r="F10" s="4">
        <f>(D8*D10+E8*E10)/(D8+E8)</f>
        <v>9711.4988119002464</v>
      </c>
      <c r="G10" s="4">
        <v>9729</v>
      </c>
      <c r="H10" s="4">
        <v>9683</v>
      </c>
      <c r="I10" s="4">
        <f>(G8*G10+H8*H10)/(G8+H8)</f>
        <v>9706.0859146232924</v>
      </c>
      <c r="J10" s="4">
        <v>9682</v>
      </c>
      <c r="K10" s="4">
        <v>9635</v>
      </c>
      <c r="L10" s="4">
        <f>(J8*J10+K8*K10)/(J8+K8)</f>
        <v>9658.8917851495462</v>
      </c>
      <c r="M10" s="4">
        <f>(F8*F10+I8*I10+L8*L10)/(F8+I8+L8)</f>
        <v>9692.8353744180349</v>
      </c>
    </row>
    <row r="11" spans="1:13" ht="27.75" customHeight="1">
      <c r="A11" s="7"/>
      <c r="B11" s="1" t="s">
        <v>9</v>
      </c>
      <c r="C11" s="1" t="s">
        <v>13</v>
      </c>
      <c r="D11" s="5">
        <f>D9/D8*1000</f>
        <v>10638.400077024462</v>
      </c>
      <c r="E11" s="5">
        <f>E9/E8*1000</f>
        <v>10612.889088421412</v>
      </c>
      <c r="F11" s="5">
        <f>F9/F8*1000</f>
        <v>10625.063409818355</v>
      </c>
      <c r="G11" s="5">
        <v>9528</v>
      </c>
      <c r="H11" s="5">
        <v>9442</v>
      </c>
      <c r="I11" s="5">
        <f>I9/I8*1000</f>
        <v>14574.181210499857</v>
      </c>
      <c r="J11" s="5">
        <v>9468</v>
      </c>
      <c r="K11" s="5">
        <f>K9/K8*1000</f>
        <v>14535.019383270779</v>
      </c>
      <c r="L11" s="5">
        <f>L9/L8*1000</f>
        <v>14502.867102666598</v>
      </c>
      <c r="M11" s="5">
        <f>M9/M8*1000</f>
        <v>13177.159440104067</v>
      </c>
    </row>
    <row r="12" spans="1:13" ht="27.75" customHeight="1">
      <c r="A12" s="7" t="s">
        <v>4</v>
      </c>
      <c r="B12" s="1" t="s">
        <v>14</v>
      </c>
      <c r="C12" s="1" t="s">
        <v>11</v>
      </c>
      <c r="D12" s="4">
        <v>1291712</v>
      </c>
      <c r="E12" s="4">
        <v>0</v>
      </c>
      <c r="F12" s="4">
        <f>D12+E12</f>
        <v>1291712</v>
      </c>
      <c r="G12" s="4">
        <v>0</v>
      </c>
      <c r="H12" s="4">
        <v>0</v>
      </c>
      <c r="I12" s="4">
        <f>G12+H12</f>
        <v>0</v>
      </c>
      <c r="J12" s="4">
        <v>0</v>
      </c>
      <c r="K12" s="4">
        <v>0</v>
      </c>
      <c r="L12" s="4">
        <f>J12+K12</f>
        <v>0</v>
      </c>
      <c r="M12" s="4">
        <f>F12+I12+L12</f>
        <v>1291712</v>
      </c>
    </row>
    <row r="13" spans="1:13" ht="27.75" customHeight="1">
      <c r="A13" s="7"/>
      <c r="B13" s="1" t="s">
        <v>2</v>
      </c>
      <c r="C13" s="1" t="s">
        <v>10</v>
      </c>
      <c r="D13" s="4">
        <v>50327142</v>
      </c>
      <c r="E13" s="4">
        <v>0</v>
      </c>
      <c r="F13" s="4">
        <f>D13+E13</f>
        <v>50327142</v>
      </c>
      <c r="G13" s="4">
        <v>0</v>
      </c>
      <c r="H13" s="4">
        <v>0</v>
      </c>
      <c r="I13" s="4">
        <f>G13+H13</f>
        <v>0</v>
      </c>
      <c r="J13" s="4">
        <v>0</v>
      </c>
      <c r="K13" s="4">
        <v>0</v>
      </c>
      <c r="L13" s="4">
        <f>J13+K13</f>
        <v>0</v>
      </c>
      <c r="M13" s="4">
        <f>F13+I13+L13</f>
        <v>50327142</v>
      </c>
    </row>
    <row r="14" spans="1:13" ht="27.75" customHeight="1">
      <c r="A14" s="7"/>
      <c r="B14" s="1" t="s">
        <v>5</v>
      </c>
      <c r="C14" s="1" t="s">
        <v>12</v>
      </c>
      <c r="D14" s="4">
        <v>9740</v>
      </c>
      <c r="E14" s="4">
        <v>0</v>
      </c>
      <c r="F14" s="4">
        <f>(D12*D14+E12*E14)/(D12+E12)</f>
        <v>9740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f>(F12*F14+I12*I14+L12*L14)/(F12+I12+L12)</f>
        <v>9740</v>
      </c>
    </row>
    <row r="15" spans="1:13" ht="27.75" customHeight="1">
      <c r="A15" s="7"/>
      <c r="B15" s="1" t="s">
        <v>9</v>
      </c>
      <c r="C15" s="1" t="s">
        <v>13</v>
      </c>
      <c r="D15" s="5">
        <f t="shared" ref="D15:M15" si="1">D13/D12*1000</f>
        <v>38961.58121934301</v>
      </c>
      <c r="E15" s="5" t="e">
        <f t="shared" si="1"/>
        <v>#DIV/0!</v>
      </c>
      <c r="F15" s="5">
        <f t="shared" si="1"/>
        <v>38961.58121934301</v>
      </c>
      <c r="G15" s="5" t="e">
        <f t="shared" si="1"/>
        <v>#DIV/0!</v>
      </c>
      <c r="H15" s="5" t="e">
        <f t="shared" si="1"/>
        <v>#DIV/0!</v>
      </c>
      <c r="I15" s="5" t="e">
        <f t="shared" si="1"/>
        <v>#DIV/0!</v>
      </c>
      <c r="J15" s="5" t="e">
        <f t="shared" si="1"/>
        <v>#DIV/0!</v>
      </c>
      <c r="K15" s="5" t="e">
        <f t="shared" si="1"/>
        <v>#DIV/0!</v>
      </c>
      <c r="L15" s="5" t="e">
        <f t="shared" si="1"/>
        <v>#DIV/0!</v>
      </c>
      <c r="M15" s="5">
        <f t="shared" si="1"/>
        <v>38961.58121934301</v>
      </c>
    </row>
    <row r="16" spans="1:13" ht="27.75" customHeight="1">
      <c r="A16" s="7" t="s">
        <v>15</v>
      </c>
      <c r="B16" s="1" t="s">
        <v>14</v>
      </c>
      <c r="C16" s="1" t="s">
        <v>11</v>
      </c>
      <c r="D16" s="4">
        <v>0</v>
      </c>
      <c r="E16" s="4">
        <v>0</v>
      </c>
      <c r="F16" s="4">
        <f>D16+E16</f>
        <v>0</v>
      </c>
      <c r="G16" s="4">
        <v>0</v>
      </c>
      <c r="H16" s="4">
        <v>0</v>
      </c>
      <c r="I16" s="4">
        <f>G16+H16</f>
        <v>0</v>
      </c>
      <c r="J16" s="4">
        <v>0</v>
      </c>
      <c r="K16" s="4">
        <v>0</v>
      </c>
      <c r="L16" s="4">
        <f>J16+K16</f>
        <v>0</v>
      </c>
      <c r="M16" s="4">
        <f>F16+I16+L16</f>
        <v>0</v>
      </c>
    </row>
    <row r="17" spans="1:13" ht="27.75" customHeight="1">
      <c r="A17" s="7"/>
      <c r="B17" s="1" t="s">
        <v>2</v>
      </c>
      <c r="C17" s="1" t="s">
        <v>10</v>
      </c>
      <c r="D17" s="4">
        <v>0</v>
      </c>
      <c r="E17" s="4">
        <v>0</v>
      </c>
      <c r="F17" s="4">
        <f>D17+E17</f>
        <v>0</v>
      </c>
      <c r="G17" s="4">
        <v>0</v>
      </c>
      <c r="H17" s="4">
        <v>0</v>
      </c>
      <c r="I17" s="4">
        <f>G17+H17</f>
        <v>0</v>
      </c>
      <c r="J17" s="4">
        <v>0</v>
      </c>
      <c r="K17" s="4">
        <v>0</v>
      </c>
      <c r="L17" s="4">
        <f>J17+K17</f>
        <v>0</v>
      </c>
      <c r="M17" s="4">
        <f>F17+I17+L17</f>
        <v>0</v>
      </c>
    </row>
    <row r="18" spans="1:13" ht="27.75" customHeight="1">
      <c r="A18" s="7"/>
      <c r="B18" s="1" t="s">
        <v>5</v>
      </c>
      <c r="C18" s="1" t="s">
        <v>12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1">
        <v>0</v>
      </c>
    </row>
    <row r="19" spans="1:13" ht="27.75" customHeight="1">
      <c r="A19" s="7"/>
      <c r="B19" s="1" t="s">
        <v>9</v>
      </c>
      <c r="C19" s="1" t="s">
        <v>13</v>
      </c>
      <c r="D19" s="5" t="e">
        <f t="shared" ref="D19:L19" si="2">D17/D16*1000</f>
        <v>#DIV/0!</v>
      </c>
      <c r="E19" s="5" t="e">
        <f t="shared" si="2"/>
        <v>#DIV/0!</v>
      </c>
      <c r="F19" s="5" t="e">
        <f t="shared" si="2"/>
        <v>#DIV/0!</v>
      </c>
      <c r="G19" s="5" t="e">
        <f t="shared" si="2"/>
        <v>#DIV/0!</v>
      </c>
      <c r="H19" s="5" t="e">
        <f t="shared" si="2"/>
        <v>#DIV/0!</v>
      </c>
      <c r="I19" s="5" t="e">
        <f t="shared" si="2"/>
        <v>#DIV/0!</v>
      </c>
      <c r="J19" s="5" t="e">
        <f t="shared" si="2"/>
        <v>#DIV/0!</v>
      </c>
      <c r="K19" s="5" t="e">
        <f t="shared" si="2"/>
        <v>#DIV/0!</v>
      </c>
      <c r="L19" s="5" t="e">
        <f t="shared" si="2"/>
        <v>#DIV/0!</v>
      </c>
      <c r="M19" s="5">
        <v>0</v>
      </c>
    </row>
    <row r="20" spans="1:13" ht="27.75" customHeight="1">
      <c r="A20" s="7" t="s">
        <v>16</v>
      </c>
      <c r="B20" s="1" t="s">
        <v>14</v>
      </c>
      <c r="C20" s="1" t="s">
        <v>11</v>
      </c>
      <c r="D20" s="4">
        <v>2325752</v>
      </c>
      <c r="E20" s="4">
        <v>1410441</v>
      </c>
      <c r="F20" s="4">
        <f>D20+E20</f>
        <v>3736193</v>
      </c>
      <c r="G20" s="4">
        <v>1115242</v>
      </c>
      <c r="H20" s="4">
        <v>1307404</v>
      </c>
      <c r="I20" s="4">
        <f>G20+H20</f>
        <v>2422646</v>
      </c>
      <c r="J20" s="4">
        <v>1952526</v>
      </c>
      <c r="K20" s="4">
        <v>1956589</v>
      </c>
      <c r="L20" s="4">
        <f>J20+K20</f>
        <v>3909115</v>
      </c>
      <c r="M20" s="4">
        <f>F20+I20+L20</f>
        <v>10067954</v>
      </c>
    </row>
    <row r="21" spans="1:13" ht="27.75" customHeight="1">
      <c r="A21" s="7"/>
      <c r="B21" s="1" t="s">
        <v>2</v>
      </c>
      <c r="C21" s="1" t="s">
        <v>10</v>
      </c>
      <c r="D21" s="4">
        <v>33779457</v>
      </c>
      <c r="E21" s="4">
        <v>20427045</v>
      </c>
      <c r="F21" s="4">
        <f>D21+E21</f>
        <v>54206502</v>
      </c>
      <c r="G21" s="4">
        <v>17149838</v>
      </c>
      <c r="H21" s="4">
        <v>20016529</v>
      </c>
      <c r="I21" s="4">
        <f>G21+H21</f>
        <v>37166367</v>
      </c>
      <c r="J21" s="4">
        <v>30027121</v>
      </c>
      <c r="K21" s="4">
        <v>29966870</v>
      </c>
      <c r="L21" s="4">
        <f>J21+K21</f>
        <v>59993991</v>
      </c>
      <c r="M21" s="4">
        <f>F21+I21+L21</f>
        <v>151366860</v>
      </c>
    </row>
    <row r="22" spans="1:13" ht="27.75" customHeight="1">
      <c r="A22" s="7"/>
      <c r="B22" s="1" t="s">
        <v>5</v>
      </c>
      <c r="C22" s="1" t="s">
        <v>12</v>
      </c>
      <c r="D22" s="4">
        <v>9724</v>
      </c>
      <c r="E22" s="4">
        <v>9698</v>
      </c>
      <c r="F22" s="4">
        <f>(D20*D22+E20*E22)/(D20+E20)</f>
        <v>9714.1848041576013</v>
      </c>
      <c r="G22" s="4">
        <v>9725</v>
      </c>
      <c r="H22" s="4">
        <v>9682</v>
      </c>
      <c r="I22" s="4">
        <f>(G20*G22+H20*H22)/(G20+H20)</f>
        <v>9701.794640240465</v>
      </c>
      <c r="J22" s="4">
        <v>9679</v>
      </c>
      <c r="K22" s="4">
        <v>9640</v>
      </c>
      <c r="L22" s="4">
        <f>(J20*J22+K20*K22)/(J20+K20)</f>
        <v>9659.4797323690909</v>
      </c>
      <c r="M22" s="4">
        <f>(F20*F22+I20*I22+L20*L22)/(F20+I20+L20)</f>
        <v>9689.9628621664342</v>
      </c>
    </row>
    <row r="23" spans="1:13" ht="27.75" customHeight="1">
      <c r="A23" s="7"/>
      <c r="B23" s="1" t="s">
        <v>9</v>
      </c>
      <c r="C23" s="1" t="s">
        <v>13</v>
      </c>
      <c r="D23" s="5">
        <f t="shared" ref="D23:M23" si="3">D21/D20*1000</f>
        <v>14524.101021949029</v>
      </c>
      <c r="E23" s="5">
        <f t="shared" si="3"/>
        <v>14482.736250576947</v>
      </c>
      <c r="F23" s="5">
        <f t="shared" si="3"/>
        <v>14508.485509180067</v>
      </c>
      <c r="G23" s="5">
        <f t="shared" si="3"/>
        <v>15377.68304995687</v>
      </c>
      <c r="H23" s="5">
        <f t="shared" si="3"/>
        <v>15310.132904595672</v>
      </c>
      <c r="I23" s="5">
        <f t="shared" si="3"/>
        <v>15341.228970307671</v>
      </c>
      <c r="J23" s="5">
        <f t="shared" si="3"/>
        <v>15378.602384808191</v>
      </c>
      <c r="K23" s="5">
        <f t="shared" si="3"/>
        <v>15315.873696519811</v>
      </c>
      <c r="L23" s="5">
        <f t="shared" si="3"/>
        <v>15347.205441640883</v>
      </c>
      <c r="M23" s="5">
        <f t="shared" si="3"/>
        <v>15034.520419938352</v>
      </c>
    </row>
    <row r="24" spans="1:13" ht="27.75" customHeight="1">
      <c r="A24" s="7" t="s">
        <v>8</v>
      </c>
      <c r="B24" s="1" t="s">
        <v>14</v>
      </c>
      <c r="C24" s="1" t="s">
        <v>11</v>
      </c>
      <c r="D24" s="4">
        <f>D4+D8+D12+D16+D20</f>
        <v>10086051</v>
      </c>
      <c r="E24" s="4">
        <f>E4+E8+E12+E16+E20</f>
        <v>7632409</v>
      </c>
      <c r="F24" s="4">
        <f>D24+E24</f>
        <v>17718460</v>
      </c>
      <c r="G24" s="4">
        <f>G4+G8+G12+G16+G20</f>
        <v>7364955</v>
      </c>
      <c r="H24" s="4">
        <f>H4+H8+H12+H16+H20</f>
        <v>7551388</v>
      </c>
      <c r="I24" s="4">
        <f>G24+H24</f>
        <v>14916343</v>
      </c>
      <c r="J24" s="4">
        <f>J4+J8+J12+J16+J20</f>
        <v>7467024</v>
      </c>
      <c r="K24" s="4">
        <f>K4+K8+K12+K16+K20</f>
        <v>7696653</v>
      </c>
      <c r="L24" s="4">
        <f>J24+K24</f>
        <v>15163677</v>
      </c>
      <c r="M24" s="4">
        <f>M4+M8+M12+M16+M20</f>
        <v>47798480</v>
      </c>
    </row>
    <row r="25" spans="1:13" ht="27.75" customHeight="1">
      <c r="A25" s="7"/>
      <c r="B25" s="1" t="s">
        <v>2</v>
      </c>
      <c r="C25" s="1" t="s">
        <v>10</v>
      </c>
      <c r="D25" s="4">
        <f>D5+D9+D13+D17+D21</f>
        <v>152944550</v>
      </c>
      <c r="E25" s="4">
        <f>E5+E9+E13+E17+E21</f>
        <v>86465057</v>
      </c>
      <c r="F25" s="4">
        <f>D25+E25</f>
        <v>239409607</v>
      </c>
      <c r="G25" s="4">
        <f>G5+G9+G13+G17+G21</f>
        <v>104264990</v>
      </c>
      <c r="H25" s="4">
        <f>H5+H9+H13+H17+H21</f>
        <v>106311104</v>
      </c>
      <c r="I25" s="4">
        <f>G25+H25</f>
        <v>210576094</v>
      </c>
      <c r="J25" s="4">
        <f>J5+J9+J13+J17+J21</f>
        <v>106723047</v>
      </c>
      <c r="K25" s="4">
        <f>K5+K9+K13+K17+K21</f>
        <v>109510144</v>
      </c>
      <c r="L25" s="4">
        <f>J25+K25</f>
        <v>216233191</v>
      </c>
      <c r="M25" s="4">
        <f>M5+M9+M13+M17+M21</f>
        <v>666218892</v>
      </c>
    </row>
    <row r="26" spans="1:13" ht="27.75" customHeight="1">
      <c r="A26" s="7"/>
      <c r="B26" s="1" t="s">
        <v>5</v>
      </c>
      <c r="C26" s="1" t="s">
        <v>12</v>
      </c>
      <c r="D26" s="5">
        <f>(D4*D6+D8*D10+D12*D14+D16*D18+D20*D22)/(D4+D8+D12+D16+D20)</f>
        <v>9727.6683142887141</v>
      </c>
      <c r="E26" s="5">
        <f>(E4*E6+E8*E10+E12*E14+E16*E18+E20*E22)/(E4+E8+E12+E16+E20)</f>
        <v>9701.1504999273493</v>
      </c>
      <c r="F26" s="5">
        <f>(D24*D26+E24*E26)/(D24+E24)</f>
        <v>9716.245492836284</v>
      </c>
      <c r="G26" s="5">
        <f>(G4*G6+G8*G10+G12*G14+G16*G18+G20*G22)/(G4+G8+G12+G16+G20)</f>
        <v>9729.1383622846297</v>
      </c>
      <c r="H26" s="5">
        <f>(H4*H6+H8*H10+H12*H14+H16*H18+H20*H22)/(H4+H8+H12+H16+H20)</f>
        <v>9682.8268657364715</v>
      </c>
      <c r="I26" s="5">
        <f>(G24*G26+H24*H26)/(G24+H24)</f>
        <v>9705.6932002032936</v>
      </c>
      <c r="J26" s="5">
        <f>(J4*J6+J8*J10+J12*J14+J16*J18+J20*J22)/(J4+J8+J12+J16+J20)</f>
        <v>9679.9406015033564</v>
      </c>
      <c r="K26" s="5">
        <f>(K4*K6+K8*K10+K12*K14+K16*K18+K20*K22)/(K4+K8+K12+K16+K20)</f>
        <v>9638.8749556463044</v>
      </c>
      <c r="L26" s="5">
        <f>(J24*J26+K24*K26)/(J24+K24)</f>
        <v>9659.0968426721302</v>
      </c>
      <c r="M26" s="5">
        <f>(M4*M6+M8*M10+M12*M14+M16*M18+M20*M22)/(M4+M8+M12+M16+M20)</f>
        <v>9694.8225252351112</v>
      </c>
    </row>
    <row r="27" spans="1:13" ht="27.75" customHeight="1">
      <c r="A27" s="7"/>
      <c r="B27" s="1" t="s">
        <v>9</v>
      </c>
      <c r="C27" s="1" t="s">
        <v>13</v>
      </c>
      <c r="D27" s="5">
        <f t="shared" ref="D27:M27" si="4">D25/D24*1000</f>
        <v>15163.96754289662</v>
      </c>
      <c r="E27" s="5">
        <f t="shared" si="4"/>
        <v>11328.671851836032</v>
      </c>
      <c r="F27" s="5">
        <f t="shared" si="4"/>
        <v>13511.874451842879</v>
      </c>
      <c r="G27" s="5">
        <f t="shared" si="4"/>
        <v>14156.907951236633</v>
      </c>
      <c r="H27" s="5">
        <f t="shared" si="4"/>
        <v>14078.352747865691</v>
      </c>
      <c r="I27" s="5">
        <f t="shared" si="4"/>
        <v>14117.139435584178</v>
      </c>
      <c r="J27" s="5">
        <f t="shared" si="4"/>
        <v>14292.581221112989</v>
      </c>
      <c r="K27" s="5">
        <f t="shared" si="4"/>
        <v>14228.281306172956</v>
      </c>
      <c r="L27" s="5">
        <f t="shared" si="4"/>
        <v>14259.944405304861</v>
      </c>
      <c r="M27" s="5">
        <f t="shared" si="4"/>
        <v>13938.076943032498</v>
      </c>
    </row>
  </sheetData>
  <mergeCells count="10">
    <mergeCell ref="J2:L2"/>
    <mergeCell ref="A16:A19"/>
    <mergeCell ref="A20:A23"/>
    <mergeCell ref="A24:A27"/>
    <mergeCell ref="A1:M1"/>
    <mergeCell ref="D2:F2"/>
    <mergeCell ref="G2:I2"/>
    <mergeCell ref="A4:A7"/>
    <mergeCell ref="A8:A11"/>
    <mergeCell ref="A12:A15"/>
  </mergeCells>
  <phoneticPr fontId="19" type="noConversion"/>
  <printOptions horizontalCentered="1" verticalCentered="1" gridLines="1"/>
  <pageMargins left="0.75" right="0.75" top="1" bottom="1" header="0.5" footer="0.5"/>
  <pageSetup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 to Dec.14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user</cp:lastModifiedBy>
  <cp:lastPrinted>2015-02-12T12:14:00Z</cp:lastPrinted>
  <dcterms:created xsi:type="dcterms:W3CDTF">1996-10-14T23:33:28Z</dcterms:created>
  <dcterms:modified xsi:type="dcterms:W3CDTF">2015-02-16T05:06:05Z</dcterms:modified>
</cp:coreProperties>
</file>