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8" windowWidth="14808" windowHeight="8016" firstSheet="2" activeTab="11"/>
  </bookViews>
  <sheets>
    <sheet name="F4" sheetId="1" r:id="rId1"/>
    <sheet name="F7" sheetId="2" r:id="rId2"/>
    <sheet name="F8" sheetId="3" r:id="rId3"/>
    <sheet name="F9" sheetId="4" r:id="rId4"/>
    <sheet name="T-140 4" sheetId="8" r:id="rId5"/>
    <sheet name="T-140 7" sheetId="6" r:id="rId6"/>
    <sheet name="T-140 8" sheetId="7" r:id="rId7"/>
    <sheet name="T-140 9" sheetId="9" r:id="rId8"/>
    <sheet name="T-146" sheetId="12" r:id="rId9"/>
    <sheet name="T-146 7" sheetId="14" r:id="rId10"/>
    <sheet name="T-146 8" sheetId="15" r:id="rId11"/>
    <sheet name="T-146 9" sheetId="16" r:id="rId12"/>
  </sheets>
  <externalReferences>
    <externalReference r:id="rId13"/>
  </externalReferences>
  <calcPr calcId="125725"/>
</workbook>
</file>

<file path=xl/calcChain.xml><?xml version="1.0" encoding="utf-8"?>
<calcChain xmlns="http://schemas.openxmlformats.org/spreadsheetml/2006/main">
  <c r="D22" i="7"/>
  <c r="D27" s="1"/>
  <c r="D74" s="1"/>
  <c r="D14"/>
  <c r="K12" i="3"/>
  <c r="K13"/>
  <c r="K14"/>
  <c r="K15"/>
  <c r="K16"/>
  <c r="K17"/>
  <c r="K11"/>
  <c r="D22"/>
  <c r="D27" s="1"/>
  <c r="D74" s="1"/>
  <c r="I5" i="16"/>
  <c r="A5"/>
  <c r="A4"/>
  <c r="A3"/>
  <c r="A2"/>
  <c r="C81" i="15"/>
  <c r="C72"/>
  <c r="C67"/>
  <c r="C60"/>
  <c r="C61" s="1"/>
  <c r="C54"/>
  <c r="C41"/>
  <c r="C34"/>
  <c r="C26"/>
  <c r="C22"/>
  <c r="C12"/>
  <c r="G4"/>
  <c r="A4"/>
  <c r="C3"/>
  <c r="A3"/>
  <c r="C2"/>
  <c r="A2"/>
  <c r="C1"/>
  <c r="A1"/>
  <c r="D6" i="14"/>
  <c r="A6"/>
  <c r="A4"/>
  <c r="A3"/>
  <c r="A2"/>
  <c r="A9" i="12"/>
  <c r="A10" s="1"/>
  <c r="A11" s="1"/>
  <c r="A12" s="1"/>
  <c r="A13" s="1"/>
  <c r="A14" s="1"/>
  <c r="F6"/>
  <c r="A6"/>
  <c r="A4"/>
  <c r="A3"/>
  <c r="A2"/>
  <c r="J13" i="8"/>
  <c r="I5" i="9"/>
  <c r="A5"/>
  <c r="A4"/>
  <c r="A3"/>
  <c r="A2"/>
  <c r="A9" i="8"/>
  <c r="A10" s="1"/>
  <c r="A11" s="1"/>
  <c r="A12" s="1"/>
  <c r="A13" s="1"/>
  <c r="A14" s="1"/>
  <c r="F6"/>
  <c r="A6"/>
  <c r="A4"/>
  <c r="A3"/>
  <c r="A2"/>
  <c r="C81" i="7"/>
  <c r="C72"/>
  <c r="C67"/>
  <c r="C60"/>
  <c r="C54"/>
  <c r="C41"/>
  <c r="C34"/>
  <c r="C26"/>
  <c r="C22"/>
  <c r="C12"/>
  <c r="G4"/>
  <c r="A4"/>
  <c r="C3"/>
  <c r="A3"/>
  <c r="C2"/>
  <c r="A2"/>
  <c r="C1"/>
  <c r="A1"/>
  <c r="D6" i="6"/>
  <c r="A6"/>
  <c r="A4"/>
  <c r="A3"/>
  <c r="A2"/>
  <c r="C18" i="3"/>
  <c r="C17"/>
  <c r="I5" i="4"/>
  <c r="A5"/>
  <c r="A4"/>
  <c r="A3"/>
  <c r="A2"/>
  <c r="C81" i="3"/>
  <c r="C72"/>
  <c r="C67"/>
  <c r="C60"/>
  <c r="C54"/>
  <c r="C41"/>
  <c r="C34"/>
  <c r="C26"/>
  <c r="C22"/>
  <c r="C12"/>
  <c r="G4"/>
  <c r="A4"/>
  <c r="A3"/>
  <c r="A2"/>
  <c r="A1"/>
  <c r="D6" i="2"/>
  <c r="A6"/>
  <c r="A4"/>
  <c r="A3"/>
  <c r="A2"/>
  <c r="A9" i="1"/>
  <c r="A10" s="1"/>
  <c r="A11" s="1"/>
  <c r="A12" s="1"/>
  <c r="A13" s="1"/>
  <c r="A14" s="1"/>
  <c r="F6"/>
  <c r="A6"/>
  <c r="A4"/>
  <c r="A3"/>
  <c r="A2"/>
  <c r="K18" i="3" l="1"/>
  <c r="K19" s="1"/>
  <c r="K20" s="1"/>
  <c r="C61" i="7"/>
  <c r="C27" i="3"/>
  <c r="C27" i="15"/>
  <c r="C74" s="1"/>
  <c r="C83" s="1"/>
  <c r="C27" i="7"/>
  <c r="C74" s="1"/>
  <c r="C83" s="1"/>
  <c r="C61" i="3"/>
  <c r="K21" l="1"/>
  <c r="C74"/>
  <c r="C83" s="1"/>
</calcChain>
</file>

<file path=xl/sharedStrings.xml><?xml version="1.0" encoding="utf-8"?>
<sst xmlns="http://schemas.openxmlformats.org/spreadsheetml/2006/main" count="616" uniqueCount="199">
  <si>
    <t>Form No:</t>
  </si>
  <si>
    <t>Particulars</t>
  </si>
  <si>
    <t>Unit</t>
  </si>
  <si>
    <t>Details</t>
  </si>
  <si>
    <t>Capital Cost as admitted by DERC</t>
  </si>
  <si>
    <t>Rs Crores</t>
  </si>
  <si>
    <t>Capital cost admitted as on</t>
  </si>
  <si>
    <t>Foreign Component, if any 
(In Million US $ or the relevant Currency)</t>
  </si>
  <si>
    <t>Domestic Component</t>
  </si>
  <si>
    <t>Foreign Exchange rate considered for the admitted Capital cost</t>
  </si>
  <si>
    <t>Hedging cost, if any, considered for the admitted Capital cost</t>
  </si>
  <si>
    <t>Total Capital cost admitted</t>
  </si>
  <si>
    <t>Petitioner</t>
  </si>
  <si>
    <t>Board of Director/ Agency approving the Capital cost estimates:</t>
  </si>
  <si>
    <t>Date of approval of the Capital cost estimates:</t>
  </si>
  <si>
    <t xml:space="preserve">Present Day Cost  </t>
  </si>
  <si>
    <t xml:space="preserve">Completed Cost </t>
  </si>
  <si>
    <t>Price level of approved estimates</t>
  </si>
  <si>
    <t>As on Scheduled COD
 of the Station</t>
  </si>
  <si>
    <t>Foreign Exchange rate considered for the Capital cost estimates</t>
  </si>
  <si>
    <t>Capital Cost excluding IDC, FC, FERC &amp; Hedging Cost</t>
  </si>
  <si>
    <t>Foreign Component, if any (In Million US $ or the relevant Currency)</t>
  </si>
  <si>
    <t>Domestic Component (Rs. Lakhs)</t>
  </si>
  <si>
    <t>Capital cost excluding IDC, FC, FERC &amp; Hedging Cost (Rs. Lakhs)</t>
  </si>
  <si>
    <t>IDC, FC, FERC &amp; Hedging Cost</t>
  </si>
  <si>
    <t>Total IDC, FC, FERC &amp; Hedging Cost (Rs. Lakhs)</t>
  </si>
  <si>
    <t>Rate of taxes &amp; duties considered</t>
  </si>
  <si>
    <t>Capital cost Including IDC, FC, FERC &amp; Hedging Cost</t>
  </si>
  <si>
    <t>Capital cost Including IDC, FC, FERC &amp; Hedging Cost (Rs. Lakhs)</t>
  </si>
  <si>
    <t>Schedule of Commissioning</t>
  </si>
  <si>
    <t xml:space="preserve">COD of Unit-I/ Block-I </t>
  </si>
  <si>
    <t>COD of Unit-II/ Block-II</t>
  </si>
  <si>
    <t>-------------------------</t>
  </si>
  <si>
    <t>---------------------------</t>
  </si>
  <si>
    <t>COD of last Unit/ Block</t>
  </si>
  <si>
    <t xml:space="preserve">Note:   </t>
  </si>
  <si>
    <t>1. Copy of approval letter should be enclosed.</t>
  </si>
  <si>
    <t>2. Details of Capital cost are to be furnished as per Form 8 or Form 9 as applicable.</t>
  </si>
  <si>
    <t>3. Details of IDC &amp; Financing Charges are to be furnished as per Form 10</t>
  </si>
  <si>
    <t>No</t>
  </si>
  <si>
    <r>
      <t>Break Down</t>
    </r>
    <r>
      <rPr>
        <b/>
        <vertAlign val="superscript"/>
        <sz val="12"/>
        <rFont val="Tahoma"/>
        <family val="2"/>
      </rPr>
      <t xml:space="preserve"> </t>
    </r>
  </si>
  <si>
    <t>As per original estimates</t>
  </si>
  <si>
    <t>Actual capital expenditure as on COD</t>
  </si>
  <si>
    <t xml:space="preserve">Liabilities/ provisions </t>
  </si>
  <si>
    <t>Variation
(B-C-D)</t>
  </si>
  <si>
    <t>Reasons for Variation</t>
  </si>
  <si>
    <t>A</t>
  </si>
  <si>
    <t>B</t>
  </si>
  <si>
    <t>C</t>
  </si>
  <si>
    <t>D</t>
  </si>
  <si>
    <t>E</t>
  </si>
  <si>
    <t>F</t>
  </si>
  <si>
    <t>Transmission Line</t>
  </si>
  <si>
    <t>Preliminary works</t>
  </si>
  <si>
    <t>Design &amp; Engineering</t>
  </si>
  <si>
    <t>Priliminary investigation,Right of way, forest clearance, PTCC , general civil works etc.</t>
  </si>
  <si>
    <t>Total Preliminary works</t>
  </si>
  <si>
    <t>Transmission Lines material</t>
  </si>
  <si>
    <t>Towers Steel</t>
  </si>
  <si>
    <t>Conductor</t>
  </si>
  <si>
    <t>Insulators</t>
  </si>
  <si>
    <t>Hardware Fittings</t>
  </si>
  <si>
    <t>Conductor &amp; Earthwire accessories</t>
  </si>
  <si>
    <t>Spares</t>
  </si>
  <si>
    <t>Erection, Stringing &amp; Civil works including foundation</t>
  </si>
  <si>
    <t>Total Transmission Line Materials</t>
  </si>
  <si>
    <t>Taxes and Duties</t>
  </si>
  <si>
    <t>Custom Duty</t>
  </si>
  <si>
    <t>Other Taxes &amp; Duties</t>
  </si>
  <si>
    <t>Total Taxes &amp; Duties</t>
  </si>
  <si>
    <t>Total -Transmission lines</t>
  </si>
  <si>
    <t>B.</t>
  </si>
  <si>
    <t>Substations</t>
  </si>
  <si>
    <t>Preliminary works &amp; land</t>
  </si>
  <si>
    <t>Land</t>
  </si>
  <si>
    <t>Site preparation</t>
  </si>
  <si>
    <t>Total Preliminary works &amp; land</t>
  </si>
  <si>
    <t>Civil Works</t>
  </si>
  <si>
    <t>Control Room  &amp; Office Building including HVAC</t>
  </si>
  <si>
    <t>Township &amp; Colony</t>
  </si>
  <si>
    <t>Roads and Drainage</t>
  </si>
  <si>
    <t>Foundation for structures</t>
  </si>
  <si>
    <t>Misc. civil works</t>
  </si>
  <si>
    <t>Total Civil Works</t>
  </si>
  <si>
    <t>Substation Equipments</t>
  </si>
  <si>
    <t>Switchgear (CT,PT, Circuit Breaker, Isolator etc)</t>
  </si>
  <si>
    <t>Transformers</t>
  </si>
  <si>
    <t>Compensating Equipment( Reactor, SVCs etc)</t>
  </si>
  <si>
    <t>Control , Relay &amp; Protection Panel</t>
  </si>
  <si>
    <t>PLCC</t>
  </si>
  <si>
    <t>HVDC package</t>
  </si>
  <si>
    <t>Bus Bars/ conductors/Insulators</t>
  </si>
  <si>
    <t xml:space="preserve">Outdoor lighting </t>
  </si>
  <si>
    <t>Emergency D.G. Set</t>
  </si>
  <si>
    <t>Grounding System</t>
  </si>
  <si>
    <t>Structure for switchyard</t>
  </si>
  <si>
    <t>Total Substation Equipments</t>
  </si>
  <si>
    <t>Total (Sub-station)</t>
  </si>
  <si>
    <t>Construction and pre-commissioning expenses</t>
  </si>
  <si>
    <t>Site supervision &amp; site admn.etc.</t>
  </si>
  <si>
    <t>Tools and Plants</t>
  </si>
  <si>
    <t>construction Insurance</t>
  </si>
  <si>
    <t>Total Construction and pre commissioning expenses</t>
  </si>
  <si>
    <t>Overheads</t>
  </si>
  <si>
    <t>Establishment</t>
  </si>
  <si>
    <t>Audit &amp; Accounts</t>
  </si>
  <si>
    <t>Contingency</t>
  </si>
  <si>
    <t>Total Overheads</t>
  </si>
  <si>
    <t>Total Cost (Plant and Equipment)</t>
  </si>
  <si>
    <t>IDC, FC, FERV &amp; Hedging Cost</t>
  </si>
  <si>
    <t>Interest During Construction (IDC)</t>
  </si>
  <si>
    <t>Financing Charges (FC)</t>
  </si>
  <si>
    <t>Foreign Exchange Rate Variation (FERV)</t>
  </si>
  <si>
    <t>Hedging Cost</t>
  </si>
  <si>
    <t>Total of IDC, FC, FERV &amp; Hedging Cost</t>
  </si>
  <si>
    <t>Capital Cost incl IDC, FC, FERV &amp; Hedging Cost</t>
  </si>
  <si>
    <t>Note:</t>
  </si>
  <si>
    <t>1. In case of time &amp; Cost over run, a detailed note giving reasons of such time and cost over run should be submitted clearly bring out the agency responsible and whether such time &amp; cost over run was beyond the control of the generating company.</t>
  </si>
  <si>
    <t>----</t>
  </si>
  <si>
    <t xml:space="preserve">Name/ No. of Construction / Supply / Service Package </t>
  </si>
  <si>
    <r>
      <t>Scope of works</t>
    </r>
    <r>
      <rPr>
        <vertAlign val="superscript"/>
        <sz val="10"/>
        <rFont val="Arial"/>
        <family val="2"/>
      </rPr>
      <t xml:space="preserve">1 </t>
    </r>
    <r>
      <rPr>
        <sz val="10"/>
        <rFont val="Arial"/>
        <family val="2"/>
      </rPr>
      <t>(in line with head of cost break-ups as applicable)</t>
    </r>
  </si>
  <si>
    <t xml:space="preserve">Whether awarded through ICB/DCB/ Depatmentally/ Deposit Work </t>
  </si>
  <si>
    <t>No. of bids received</t>
  </si>
  <si>
    <t>Date of Award</t>
  </si>
  <si>
    <t>Date of Start of work</t>
  </si>
  <si>
    <t>Date of Completion of Work</t>
  </si>
  <si>
    <t>Firm or With Escalation in prices</t>
  </si>
  <si>
    <t>Actual capitalexpenditure till the completion or up to COD whichever is earlier(Rs.Cr.)</t>
  </si>
  <si>
    <t>Taxes &amp; Duties and IEDC</t>
  </si>
  <si>
    <t>Sub -total (9+10+11)</t>
  </si>
  <si>
    <t>1 The scope of work in any package should be indicated in conformity of Capital cost break-up for the coal/lignite based plants in the Form 8 to the extent possible.  In case of Gas/Liquid fuel based projects, break down in the similar manner in the relevent heads as per Form 10.</t>
  </si>
  <si>
    <t>2 If there is  any package, which need to be shown in Indian Rupee and foreign currency(ies), the same should be shown separatly alongwith the currency, the exchange rate and the date e.g. Rs. 80 Cr + US$50 mn = Rs.320 Cr at US$ = Rs 48 as on say 1 April 2011</t>
  </si>
  <si>
    <t>NA</t>
  </si>
  <si>
    <t>Delhi Transco Ltd</t>
  </si>
  <si>
    <t xml:space="preserve">Erection, testing &amp; commissioning of 220 KV Double circuit over head Transmission Tower Line from Maharani Bagh 400 KV S/Stn to Gazipur 220 KV S/Stn. [T – 121]  </t>
  </si>
  <si>
    <t>220KV Overhead Transmission Line</t>
  </si>
  <si>
    <t>l</t>
  </si>
  <si>
    <t>13.12.2006</t>
  </si>
  <si>
    <t>04.12.2007</t>
  </si>
  <si>
    <t>12.5% VAT</t>
  </si>
  <si>
    <t>540Days</t>
  </si>
  <si>
    <t>Work in progress</t>
  </si>
  <si>
    <t>Erection, testing &amp; commissioning of 220 KV Double circuit over head Transmission Tower Line from Maharani Bagh 400 KV S/Stn to Gazipur 220 KV S/Stn.</t>
  </si>
  <si>
    <t>1878.20</t>
  </si>
  <si>
    <t>195.80</t>
  </si>
  <si>
    <t>2074</t>
  </si>
  <si>
    <t>Rs. Lakh</t>
  </si>
  <si>
    <t>Earth Wire/OPGW</t>
  </si>
  <si>
    <t>DCB</t>
  </si>
  <si>
    <t>23.03.2009</t>
  </si>
  <si>
    <r>
      <t>Value of Award</t>
    </r>
    <r>
      <rPr>
        <vertAlign val="superscript"/>
        <sz val="10"/>
        <rFont val="Arial"/>
        <family val="2"/>
      </rPr>
      <t>2</t>
    </r>
    <r>
      <rPr>
        <sz val="10"/>
        <rFont val="Arial"/>
        <family val="2"/>
      </rPr>
      <t xml:space="preserve"> in (Rs. Lakhs) </t>
    </r>
  </si>
  <si>
    <t xml:space="preserve">with escalation </t>
  </si>
  <si>
    <t>To be furnished by Finance</t>
  </si>
  <si>
    <t>Above cost is inclusive</t>
  </si>
  <si>
    <t xml:space="preserve"> Work in Progess</t>
  </si>
  <si>
    <t xml:space="preserve">Erection, testing &amp; commissioning of 220 KV Double circuit over head Transmission Tower Line from Maharani Bagh 400 KV S/Stn to Gazipur 220 KV S/Stn. </t>
  </si>
  <si>
    <t xml:space="preserve">Erection, testing, commissioning of 220 KV Double circuit over head tower line by Loop In - Loop out of Kanjhawala - Najafgarh Transmission line at 400/220 KV S/Stn. Mundka. </t>
  </si>
  <si>
    <t>961.00</t>
  </si>
  <si>
    <t>03.07.2009</t>
  </si>
  <si>
    <t>961</t>
  </si>
  <si>
    <t>64</t>
  </si>
  <si>
    <t>1025</t>
  </si>
  <si>
    <t>10.02.2009</t>
  </si>
  <si>
    <t>12 months</t>
  </si>
  <si>
    <t>09.03.2010</t>
  </si>
  <si>
    <t>28.08.2009</t>
  </si>
  <si>
    <t>302  (ETC portion only)</t>
  </si>
  <si>
    <t xml:space="preserve">EErection, testing, commissioning of 220 KV Double circuit over head tower line by Loop In - Loop out of Kanjhawala - Najafgarh Transmission line at 400/220 KV S/Stn. Mundka. </t>
  </si>
  <si>
    <t>Erection, testing, commissioning of 220 KV Double circuit over head tower line  to provide infeed to proposed 220KV /66KV  Rohini-II S/Strn from existing  400 /220KV S/Stn. Bawana</t>
  </si>
  <si>
    <t>1648</t>
  </si>
  <si>
    <t>94.9</t>
  </si>
  <si>
    <t>1743</t>
  </si>
  <si>
    <t>12 Months</t>
  </si>
  <si>
    <t>As of End of 2nd 
Qtr. Of the year 2014</t>
  </si>
  <si>
    <t>Both Ckt have been commissioned, however some patty work and reconciliation of DTL supplied material is in progress.</t>
  </si>
  <si>
    <t>25./06/2014</t>
  </si>
  <si>
    <t>11/09/2014 (test charge 9/7/2014)</t>
  </si>
  <si>
    <t>934 (ETC portion only)</t>
  </si>
  <si>
    <t>Both Ckt have been commissioned on 25/06/2014 &amp; 11/09/2014 (test charge on 09/07/2014), however some patty work and reconciliation of DTL supplied material is in progress.</t>
  </si>
  <si>
    <t>As of End of 2nd
Qtr. Of the year 2014</t>
  </si>
  <si>
    <t>359 (ETC portion only)</t>
  </si>
  <si>
    <t xml:space="preserve"> Appox. 12500000     Work out cost after reconciliation</t>
  </si>
  <si>
    <t>2009-10</t>
  </si>
  <si>
    <t>2010-11</t>
  </si>
  <si>
    <t>2011-12</t>
  </si>
  <si>
    <t>2012-13</t>
  </si>
  <si>
    <t>2013-14</t>
  </si>
  <si>
    <t>2014-15</t>
  </si>
  <si>
    <t>finance entry</t>
  </si>
  <si>
    <t>i/c taxes</t>
  </si>
  <si>
    <t>i/c</t>
  </si>
  <si>
    <t>OPG</t>
  </si>
  <si>
    <t>Qty</t>
  </si>
  <si>
    <t>Rate</t>
  </si>
  <si>
    <t>Amount</t>
  </si>
  <si>
    <t>ST @ 12.5% on B</t>
  </si>
  <si>
    <t>B (Service @ 15 on A)</t>
  </si>
  <si>
    <t>Total</t>
  </si>
  <si>
    <t>315.65</t>
  </si>
</sst>
</file>

<file path=xl/styles.xml><?xml version="1.0" encoding="utf-8"?>
<styleSheet xmlns="http://schemas.openxmlformats.org/spreadsheetml/2006/main">
  <numFmts count="1">
    <numFmt numFmtId="164" formatCode="0.0"/>
  </numFmts>
  <fonts count="9">
    <font>
      <sz val="11"/>
      <color theme="1"/>
      <name val="Calibri"/>
      <family val="2"/>
      <scheme val="minor"/>
    </font>
    <font>
      <b/>
      <sz val="10"/>
      <name val="Arial"/>
      <family val="2"/>
    </font>
    <font>
      <b/>
      <sz val="10"/>
      <color indexed="9"/>
      <name val="Arial"/>
      <family val="2"/>
    </font>
    <font>
      <sz val="10"/>
      <name val="Arial"/>
      <family val="2"/>
    </font>
    <font>
      <sz val="10"/>
      <name val="Arial"/>
    </font>
    <font>
      <b/>
      <u/>
      <sz val="10"/>
      <name val="Arial"/>
      <family val="2"/>
    </font>
    <font>
      <b/>
      <vertAlign val="superscript"/>
      <sz val="12"/>
      <name val="Tahoma"/>
      <family val="2"/>
    </font>
    <font>
      <vertAlign val="superscript"/>
      <sz val="10"/>
      <name val="Arial"/>
      <family val="2"/>
    </font>
    <font>
      <sz val="16"/>
      <name val="Arial"/>
      <family val="2"/>
    </font>
  </fonts>
  <fills count="5">
    <fill>
      <patternFill patternType="none"/>
    </fill>
    <fill>
      <patternFill patternType="gray125"/>
    </fill>
    <fill>
      <patternFill patternType="solid">
        <fgColor theme="9"/>
        <bgColor indexed="64"/>
      </patternFill>
    </fill>
    <fill>
      <patternFill patternType="solid">
        <fgColor theme="3" tint="0.39997558519241921"/>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3" fillId="0" borderId="0"/>
  </cellStyleXfs>
  <cellXfs count="120">
    <xf numFmtId="0" fontId="0" fillId="0" borderId="0" xfId="0"/>
    <xf numFmtId="0" fontId="1" fillId="0" borderId="0" xfId="0" applyFont="1" applyFill="1" applyBorder="1" applyAlignment="1">
      <alignment vertical="center"/>
    </xf>
    <xf numFmtId="0" fontId="2" fillId="3" borderId="0" xfId="0" applyFont="1" applyFill="1" applyAlignment="1">
      <alignment vertical="center"/>
    </xf>
    <xf numFmtId="0" fontId="2" fillId="3" borderId="0" xfId="0" applyFont="1" applyFill="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3" fillId="0" borderId="1" xfId="0" applyFont="1" applyFill="1" applyBorder="1"/>
    <xf numFmtId="0" fontId="3" fillId="0" borderId="1" xfId="0" applyFont="1" applyFill="1" applyBorder="1" applyAlignment="1">
      <alignment horizontal="center"/>
    </xf>
    <xf numFmtId="0" fontId="3" fillId="0" borderId="1" xfId="0" applyFont="1" applyFill="1" applyBorder="1" applyAlignment="1">
      <alignment wrapText="1"/>
    </xf>
    <xf numFmtId="0" fontId="4" fillId="0" borderId="0" xfId="1" applyAlignment="1">
      <alignment vertical="center"/>
    </xf>
    <xf numFmtId="0" fontId="4" fillId="0" borderId="0" xfId="1" applyAlignment="1">
      <alignment vertical="center" wrapText="1"/>
    </xf>
    <xf numFmtId="0" fontId="4" fillId="0" borderId="0" xfId="1" applyAlignment="1">
      <alignment horizontal="center" vertical="center" wrapText="1"/>
    </xf>
    <xf numFmtId="0" fontId="3" fillId="0" borderId="0" xfId="0" applyFont="1"/>
    <xf numFmtId="0" fontId="3" fillId="0" borderId="1" xfId="0" applyFont="1" applyBorder="1" applyAlignment="1">
      <alignment horizontal="justify" vertical="top"/>
    </xf>
    <xf numFmtId="0" fontId="1" fillId="0" borderId="1" xfId="0" applyFont="1" applyBorder="1" applyAlignment="1">
      <alignment horizontal="center" vertical="top"/>
    </xf>
    <xf numFmtId="0" fontId="3" fillId="0" borderId="1" xfId="0" applyFont="1" applyBorder="1" applyAlignment="1">
      <alignment vertical="top" wrapText="1"/>
    </xf>
    <xf numFmtId="0" fontId="3" fillId="0" borderId="1" xfId="0" applyFont="1" applyBorder="1"/>
    <xf numFmtId="0" fontId="1" fillId="0" borderId="1" xfId="0" applyFont="1" applyBorder="1" applyAlignment="1">
      <alignment horizontal="justify" vertical="top"/>
    </xf>
    <xf numFmtId="0" fontId="3" fillId="0" borderId="0" xfId="0" applyFont="1" applyBorder="1"/>
    <xf numFmtId="0" fontId="1" fillId="0" borderId="0" xfId="0" applyFont="1" applyAlignment="1">
      <alignment horizontal="center" vertical="center"/>
    </xf>
    <xf numFmtId="0" fontId="1" fillId="0" borderId="0" xfId="0" applyFont="1" applyFill="1" applyBorder="1" applyAlignment="1">
      <alignment horizontal="center" vertical="center"/>
    </xf>
    <xf numFmtId="0" fontId="3" fillId="0" borderId="0" xfId="0" applyFont="1" applyAlignment="1">
      <alignment horizontal="center" vertical="center"/>
    </xf>
    <xf numFmtId="0" fontId="1" fillId="0" borderId="0" xfId="0" applyFont="1" applyBorder="1" applyAlignment="1">
      <alignment horizontal="center" vertical="center"/>
    </xf>
    <xf numFmtId="0" fontId="1" fillId="0" borderId="0" xfId="0" applyFont="1" applyBorder="1" applyAlignment="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3" fillId="0" borderId="0" xfId="0" applyFont="1" applyAlignment="1">
      <alignment vertical="center"/>
    </xf>
    <xf numFmtId="0" fontId="1" fillId="0" borderId="1" xfId="0" applyFont="1" applyFill="1" applyBorder="1" applyAlignment="1">
      <alignment horizontal="left" vertical="center"/>
    </xf>
    <xf numFmtId="0" fontId="3" fillId="0" borderId="1" xfId="0" applyFont="1" applyBorder="1" applyAlignment="1">
      <alignment horizontal="center" vertical="center"/>
    </xf>
    <xf numFmtId="0" fontId="1" fillId="0" borderId="1" xfId="0" applyFont="1" applyBorder="1" applyAlignment="1">
      <alignment vertical="top"/>
    </xf>
    <xf numFmtId="0" fontId="3" fillId="0" borderId="1" xfId="0" applyFont="1" applyFill="1" applyBorder="1" applyAlignment="1">
      <alignment horizontal="left" vertical="center"/>
    </xf>
    <xf numFmtId="0" fontId="1" fillId="0" borderId="1" xfId="0" applyFont="1" applyBorder="1" applyAlignment="1">
      <alignment horizontal="center" vertical="center"/>
    </xf>
    <xf numFmtId="0" fontId="3" fillId="0" borderId="1" xfId="0" applyFont="1" applyBorder="1" applyAlignment="1">
      <alignment vertical="top"/>
    </xf>
    <xf numFmtId="0" fontId="3" fillId="0" borderId="1" xfId="0" applyFont="1" applyBorder="1" applyAlignment="1">
      <alignment horizontal="left" vertical="center"/>
    </xf>
    <xf numFmtId="0" fontId="3" fillId="0" borderId="1" xfId="0" applyFont="1" applyBorder="1" applyAlignment="1">
      <alignment horizontal="left" vertical="top"/>
    </xf>
    <xf numFmtId="0" fontId="1" fillId="0" borderId="1" xfId="0" applyFont="1" applyBorder="1" applyAlignment="1">
      <alignment horizontal="left" vertical="top"/>
    </xf>
    <xf numFmtId="0" fontId="1" fillId="0" borderId="1" xfId="0" applyFont="1" applyBorder="1" applyAlignment="1">
      <alignment horizontal="left" vertical="center"/>
    </xf>
    <xf numFmtId="0" fontId="1" fillId="0" borderId="1" xfId="0" quotePrefix="1" applyFont="1" applyBorder="1" applyAlignment="1">
      <alignment horizontal="left" vertical="top"/>
    </xf>
    <xf numFmtId="0" fontId="1" fillId="0" borderId="1" xfId="0" applyFont="1" applyBorder="1" applyAlignment="1">
      <alignment horizontal="left"/>
    </xf>
    <xf numFmtId="0" fontId="3" fillId="0" borderId="1" xfId="0" applyFont="1" applyBorder="1" applyAlignment="1">
      <alignment horizontal="left"/>
    </xf>
    <xf numFmtId="0" fontId="1" fillId="0" borderId="1" xfId="0" applyFont="1" applyBorder="1"/>
    <xf numFmtId="2" fontId="3" fillId="0" borderId="1" xfId="0" applyNumberFormat="1" applyFont="1" applyBorder="1" applyAlignment="1">
      <alignment horizontal="left" vertical="center"/>
    </xf>
    <xf numFmtId="0" fontId="3" fillId="0" borderId="5" xfId="2" applyFont="1" applyBorder="1"/>
    <xf numFmtId="0" fontId="3" fillId="0" borderId="0" xfId="2" applyFont="1"/>
    <xf numFmtId="0" fontId="3" fillId="0" borderId="0" xfId="2" applyFont="1" applyBorder="1"/>
    <xf numFmtId="0" fontId="3" fillId="0" borderId="0" xfId="2" applyFont="1" applyBorder="1" applyAlignment="1">
      <alignment horizontal="center"/>
    </xf>
    <xf numFmtId="0" fontId="3" fillId="0" borderId="0" xfId="2" applyFont="1" applyBorder="1" applyAlignment="1">
      <alignment horizontal="left"/>
    </xf>
    <xf numFmtId="0" fontId="3" fillId="0" borderId="1" xfId="0" applyFont="1" applyFill="1" applyBorder="1" applyAlignment="1">
      <alignment horizontal="left"/>
    </xf>
    <xf numFmtId="164" fontId="3" fillId="0" borderId="0" xfId="2" applyNumberFormat="1" applyFont="1" applyBorder="1" applyAlignment="1">
      <alignment horizontal="justify" vertical="top"/>
    </xf>
    <xf numFmtId="0" fontId="7" fillId="0" borderId="0" xfId="2" applyFont="1" applyBorder="1" applyAlignment="1">
      <alignment horizontal="justify" vertical="top"/>
    </xf>
    <xf numFmtId="0" fontId="3" fillId="0" borderId="0" xfId="0" applyFont="1" applyBorder="1" applyAlignment="1">
      <alignment horizontal="left" vertical="center"/>
    </xf>
    <xf numFmtId="0" fontId="3" fillId="0" borderId="0" xfId="0" applyFont="1" applyBorder="1" applyAlignment="1">
      <alignment horizontal="left" vertical="top" indent="1"/>
    </xf>
    <xf numFmtId="0" fontId="3" fillId="0" borderId="0" xfId="2" applyFont="1" applyFill="1" applyBorder="1"/>
    <xf numFmtId="0" fontId="3" fillId="0" borderId="0" xfId="0" applyFont="1" applyBorder="1" applyAlignment="1">
      <alignment vertical="top"/>
    </xf>
    <xf numFmtId="0" fontId="1" fillId="0" borderId="0" xfId="0" applyFont="1" applyBorder="1" applyAlignment="1">
      <alignment horizontal="left" vertical="center"/>
    </xf>
    <xf numFmtId="0" fontId="3" fillId="0" borderId="0" xfId="2" applyFont="1" applyFill="1"/>
    <xf numFmtId="0" fontId="1" fillId="0" borderId="0" xfId="0" applyFont="1" applyFill="1" applyBorder="1" applyAlignment="1">
      <alignment horizontal="center" vertical="center"/>
    </xf>
    <xf numFmtId="0" fontId="2" fillId="3" borderId="0" xfId="0" applyFont="1" applyFill="1" applyAlignment="1">
      <alignment horizontal="center" vertical="center"/>
    </xf>
    <xf numFmtId="0" fontId="0" fillId="0" borderId="0" xfId="0" applyAlignment="1">
      <alignment horizontal="center"/>
    </xf>
    <xf numFmtId="0" fontId="1" fillId="2" borderId="0" xfId="0" applyFont="1" applyFill="1" applyBorder="1" applyAlignment="1">
      <alignment vertical="center"/>
    </xf>
    <xf numFmtId="0" fontId="3" fillId="0" borderId="2" xfId="0" applyFont="1" applyBorder="1" applyAlignment="1"/>
    <xf numFmtId="0" fontId="3" fillId="0" borderId="4" xfId="0" applyFont="1" applyBorder="1" applyAlignment="1"/>
    <xf numFmtId="0" fontId="3" fillId="0" borderId="2" xfId="0" applyFont="1" applyBorder="1" applyAlignment="1">
      <alignment vertical="top" wrapText="1"/>
    </xf>
    <xf numFmtId="0" fontId="3" fillId="4" borderId="1" xfId="0" applyFont="1" applyFill="1" applyBorder="1" applyAlignment="1">
      <alignment horizontal="center"/>
    </xf>
    <xf numFmtId="2" fontId="3" fillId="0" borderId="1" xfId="0" applyNumberFormat="1" applyFont="1" applyBorder="1"/>
    <xf numFmtId="2" fontId="0" fillId="0" borderId="0" xfId="0" applyNumberFormat="1"/>
    <xf numFmtId="2" fontId="0" fillId="0" borderId="1" xfId="0" applyNumberFormat="1" applyBorder="1"/>
    <xf numFmtId="0" fontId="0" fillId="0" borderId="1" xfId="0" applyBorder="1"/>
    <xf numFmtId="0" fontId="3" fillId="0" borderId="1" xfId="0" applyFont="1" applyFill="1" applyBorder="1" applyAlignment="1">
      <alignment horizontal="justify" vertical="top"/>
    </xf>
    <xf numFmtId="0" fontId="3" fillId="0" borderId="1" xfId="0" quotePrefix="1" applyFont="1" applyFill="1" applyBorder="1" applyAlignment="1">
      <alignment horizontal="justify" vertical="top"/>
    </xf>
    <xf numFmtId="2" fontId="3" fillId="0" borderId="1" xfId="0" applyNumberFormat="1" applyFont="1" applyBorder="1" applyAlignment="1">
      <alignment horizontal="center"/>
    </xf>
    <xf numFmtId="0" fontId="1" fillId="0" borderId="1" xfId="0" applyFont="1" applyBorder="1" applyAlignment="1">
      <alignment wrapText="1"/>
    </xf>
    <xf numFmtId="0" fontId="1" fillId="0" borderId="1" xfId="0" applyFont="1" applyBorder="1" applyAlignment="1">
      <alignment vertical="center"/>
    </xf>
    <xf numFmtId="0" fontId="3" fillId="0" borderId="1" xfId="0" applyFont="1" applyBorder="1" applyAlignment="1">
      <alignment horizontal="left" wrapText="1"/>
    </xf>
    <xf numFmtId="49" fontId="3" fillId="0" borderId="1" xfId="0" applyNumberFormat="1" applyFont="1" applyFill="1" applyBorder="1" applyAlignment="1">
      <alignment vertical="center" wrapText="1"/>
    </xf>
    <xf numFmtId="49" fontId="0" fillId="0" borderId="0" xfId="0" applyNumberFormat="1"/>
    <xf numFmtId="14" fontId="3" fillId="0" borderId="1" xfId="0" applyNumberFormat="1" applyFont="1" applyBorder="1"/>
    <xf numFmtId="0" fontId="3" fillId="0" borderId="1" xfId="0" applyFont="1" applyBorder="1" applyAlignment="1">
      <alignment horizontal="right"/>
    </xf>
    <xf numFmtId="0" fontId="1" fillId="0" borderId="0" xfId="0" applyFont="1" applyBorder="1" applyAlignment="1">
      <alignment wrapText="1"/>
    </xf>
    <xf numFmtId="0" fontId="3" fillId="0" borderId="1" xfId="0" applyFont="1" applyBorder="1" applyAlignment="1">
      <alignment horizontal="left" vertical="top" wrapText="1"/>
    </xf>
    <xf numFmtId="0" fontId="1" fillId="0" borderId="1" xfId="0" applyFont="1" applyBorder="1" applyAlignment="1">
      <alignment horizontal="left" wrapText="1"/>
    </xf>
    <xf numFmtId="0" fontId="3" fillId="0" borderId="0" xfId="0" applyFont="1" applyAlignment="1">
      <alignment wrapText="1"/>
    </xf>
    <xf numFmtId="0" fontId="3" fillId="0" borderId="1" xfId="0" applyFont="1" applyBorder="1" applyAlignment="1"/>
    <xf numFmtId="0" fontId="1" fillId="0" borderId="1" xfId="0" applyFont="1" applyBorder="1" applyAlignment="1"/>
    <xf numFmtId="0" fontId="1" fillId="0" borderId="1" xfId="0" applyFont="1" applyBorder="1" applyAlignment="1">
      <alignment vertical="center" wrapText="1"/>
    </xf>
    <xf numFmtId="0" fontId="8" fillId="0" borderId="1" xfId="0" applyFont="1" applyBorder="1" applyAlignment="1">
      <alignment vertical="center"/>
    </xf>
    <xf numFmtId="49" fontId="3" fillId="0" borderId="2"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center" vertical="center"/>
    </xf>
    <xf numFmtId="0" fontId="1" fillId="2" borderId="0" xfId="0" applyFont="1" applyFill="1" applyBorder="1" applyAlignment="1">
      <alignment horizontal="left" vertical="center"/>
    </xf>
    <xf numFmtId="0" fontId="1" fillId="2" borderId="0" xfId="0" applyFont="1" applyFill="1" applyBorder="1" applyAlignment="1">
      <alignment horizontal="left" vertical="center" wrapText="1"/>
    </xf>
    <xf numFmtId="0" fontId="2" fillId="3" borderId="0" xfId="0" applyFont="1" applyFill="1" applyAlignment="1">
      <alignment horizontal="center" vertical="center"/>
    </xf>
    <xf numFmtId="49" fontId="1" fillId="0" borderId="2"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0" fontId="1" fillId="0" borderId="2" xfId="0" applyFont="1" applyBorder="1" applyAlignment="1">
      <alignment horizontal="left" vertical="top"/>
    </xf>
    <xf numFmtId="0" fontId="0" fillId="0" borderId="3" xfId="0" applyBorder="1"/>
    <xf numFmtId="0" fontId="0" fillId="0" borderId="4" xfId="0" applyBorder="1"/>
    <xf numFmtId="0" fontId="5" fillId="0" borderId="2" xfId="0" applyFont="1" applyBorder="1" applyAlignment="1">
      <alignment horizontal="left" vertical="top"/>
    </xf>
    <xf numFmtId="0" fontId="5" fillId="0" borderId="3" xfId="0" applyFont="1" applyBorder="1" applyAlignment="1">
      <alignment horizontal="left" vertical="top"/>
    </xf>
    <xf numFmtId="0" fontId="5" fillId="0" borderId="4" xfId="0" applyFont="1" applyBorder="1" applyAlignment="1">
      <alignment horizontal="left" vertical="top"/>
    </xf>
    <xf numFmtId="0" fontId="2" fillId="3" borderId="0" xfId="0" applyFont="1" applyFill="1" applyAlignment="1">
      <alignment horizontal="center" vertical="center" wrapText="1"/>
    </xf>
    <xf numFmtId="0" fontId="3" fillId="4" borderId="2" xfId="0" applyFont="1" applyFill="1" applyBorder="1" applyAlignment="1">
      <alignment horizontal="left"/>
    </xf>
    <xf numFmtId="0" fontId="3" fillId="4" borderId="4" xfId="0" applyFont="1" applyFill="1" applyBorder="1" applyAlignment="1">
      <alignment horizontal="left"/>
    </xf>
    <xf numFmtId="0" fontId="1" fillId="0" borderId="3" xfId="0" applyFont="1" applyBorder="1" applyAlignment="1">
      <alignment horizontal="left" vertical="top"/>
    </xf>
    <xf numFmtId="0" fontId="1" fillId="0" borderId="4" xfId="0" applyFont="1" applyBorder="1" applyAlignment="1">
      <alignment horizontal="left" vertical="top"/>
    </xf>
    <xf numFmtId="0" fontId="3" fillId="0" borderId="0" xfId="0" applyFont="1" applyAlignment="1">
      <alignment horizontal="left" wrapText="1"/>
    </xf>
    <xf numFmtId="0" fontId="3"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3" fillId="0" borderId="6" xfId="0" applyFont="1" applyBorder="1" applyAlignment="1">
      <alignment horizontal="left"/>
    </xf>
    <xf numFmtId="0" fontId="3" fillId="0" borderId="5" xfId="0" applyFont="1" applyBorder="1" applyAlignment="1">
      <alignment horizontal="left"/>
    </xf>
    <xf numFmtId="0" fontId="3" fillId="0" borderId="7" xfId="0" applyFont="1" applyBorder="1" applyAlignment="1">
      <alignment horizontal="left"/>
    </xf>
    <xf numFmtId="0" fontId="3" fillId="0" borderId="0" xfId="0" applyFont="1" applyBorder="1" applyAlignment="1">
      <alignment horizontal="left" vertical="center" wrapText="1"/>
    </xf>
  </cellXfs>
  <cellStyles count="3">
    <cellStyle name="Normal" xfId="0" builtinId="0"/>
    <cellStyle name="Normal 2" xfId="2"/>
    <cellStyle name="Normal_01- ARR Forms 04-05 Final "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Latest/MYT%20Formats%20-%20Transmission%20Business.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dex"/>
      <sheetName val="F1"/>
      <sheetName val="F1a"/>
      <sheetName val="F2"/>
      <sheetName val="F2a"/>
      <sheetName val="F3"/>
      <sheetName val="F4"/>
      <sheetName val="F5"/>
      <sheetName val="F6"/>
      <sheetName val="F7"/>
      <sheetName val="F8"/>
      <sheetName val="F9"/>
      <sheetName val="F10"/>
      <sheetName val="F11"/>
      <sheetName val="F12"/>
      <sheetName val="F13"/>
      <sheetName val="F14"/>
      <sheetName val="F15"/>
      <sheetName val="F16"/>
      <sheetName val="F17"/>
      <sheetName val="F18"/>
      <sheetName val="F19"/>
      <sheetName val="F19a"/>
      <sheetName val="F20"/>
      <sheetName val="F21"/>
      <sheetName val="F21a"/>
      <sheetName val="F22"/>
      <sheetName val="F23"/>
      <sheetName val="F24"/>
      <sheetName val="F25"/>
      <sheetName val="F26"/>
      <sheetName val="F27"/>
      <sheetName val="F28"/>
      <sheetName val="F29"/>
    </sheetNames>
    <sheetDataSet>
      <sheetData sheetId="0" refreshError="1">
        <row r="2">
          <cell r="A2" t="str">
            <v>Name of Company:</v>
          </cell>
        </row>
        <row r="3">
          <cell r="A3" t="str">
            <v>Name of the Project:</v>
          </cell>
        </row>
        <row r="4">
          <cell r="A4" t="str">
            <v>Name of the Transmission Element:</v>
          </cell>
        </row>
        <row r="14">
          <cell r="C14" t="str">
            <v>F4</v>
          </cell>
          <cell r="D14" t="str">
            <v>Abstract of admitted Capital Cost for the existing Project</v>
          </cell>
        </row>
        <row r="17">
          <cell r="C17" t="str">
            <v>F7</v>
          </cell>
          <cell r="D17" t="str">
            <v>Capital Cost Estimates and Schedule of Commissioning for New projects</v>
          </cell>
        </row>
        <row r="18">
          <cell r="C18" t="str">
            <v>F8</v>
          </cell>
          <cell r="D18" t="str">
            <v>Break-up of Project Cost for Transmission System</v>
          </cell>
        </row>
        <row r="19">
          <cell r="C19" t="str">
            <v>F9</v>
          </cell>
          <cell r="D19" t="str">
            <v>Break-up of Construction/ Supply/ Service packages</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F20"/>
  <sheetViews>
    <sheetView workbookViewId="0">
      <selection activeCell="D8" sqref="D8:F8"/>
    </sheetView>
  </sheetViews>
  <sheetFormatPr defaultRowHeight="14.4"/>
  <cols>
    <col min="1" max="1" width="6.109375" customWidth="1"/>
    <col min="2" max="2" width="35.6640625" customWidth="1"/>
    <col min="3" max="3" width="18.5546875" style="58" customWidth="1"/>
    <col min="4" max="4" width="7.109375" customWidth="1"/>
    <col min="5" max="5" width="5" customWidth="1"/>
    <col min="6" max="6" width="12.6640625" customWidth="1"/>
  </cols>
  <sheetData>
    <row r="1" spans="1:6">
      <c r="A1" s="1"/>
      <c r="B1" s="1"/>
      <c r="C1" s="56"/>
      <c r="D1" s="1"/>
      <c r="E1" s="1"/>
      <c r="F1" s="1"/>
    </row>
    <row r="2" spans="1:6">
      <c r="A2" s="92" t="str">
        <f>[1]Index!A2:C2</f>
        <v>Name of Company:</v>
      </c>
      <c r="B2" s="92"/>
      <c r="C2" s="92" t="s">
        <v>133</v>
      </c>
      <c r="D2" s="92"/>
      <c r="E2" s="92"/>
      <c r="F2" s="92"/>
    </row>
    <row r="3" spans="1:6" ht="65.25" customHeight="1">
      <c r="A3" s="92" t="str">
        <f>[1]Index!A3:C3</f>
        <v>Name of the Project:</v>
      </c>
      <c r="B3" s="92"/>
      <c r="C3" s="93" t="s">
        <v>134</v>
      </c>
      <c r="D3" s="93"/>
      <c r="E3" s="93"/>
      <c r="F3" s="93"/>
    </row>
    <row r="4" spans="1:6" ht="23.25" customHeight="1">
      <c r="A4" s="92" t="str">
        <f>[1]Index!A4:C4</f>
        <v>Name of the Transmission Element:</v>
      </c>
      <c r="B4" s="92"/>
      <c r="C4" s="92" t="s">
        <v>135</v>
      </c>
      <c r="D4" s="92"/>
      <c r="E4" s="92"/>
      <c r="F4" s="92"/>
    </row>
    <row r="5" spans="1:6">
      <c r="A5" s="1"/>
      <c r="B5" s="1"/>
      <c r="C5" s="56"/>
      <c r="D5" s="1"/>
      <c r="E5" s="1"/>
      <c r="F5" s="1"/>
    </row>
    <row r="6" spans="1:6">
      <c r="A6" s="94" t="str">
        <f>[1]Index!D14</f>
        <v>Abstract of admitted Capital Cost for the existing Project</v>
      </c>
      <c r="B6" s="94"/>
      <c r="C6" s="94"/>
      <c r="D6" s="94"/>
      <c r="E6" s="2" t="s">
        <v>0</v>
      </c>
      <c r="F6" s="3" t="str">
        <f>[1]Index!C14</f>
        <v>F4</v>
      </c>
    </row>
    <row r="7" spans="1:6" ht="15" customHeight="1">
      <c r="A7" s="4"/>
      <c r="B7" s="5" t="s">
        <v>1</v>
      </c>
      <c r="C7" s="5" t="s">
        <v>2</v>
      </c>
      <c r="D7" s="95" t="s">
        <v>3</v>
      </c>
      <c r="E7" s="96"/>
      <c r="F7" s="97"/>
    </row>
    <row r="8" spans="1:6">
      <c r="A8" s="6">
        <v>1</v>
      </c>
      <c r="B8" s="6" t="s">
        <v>4</v>
      </c>
      <c r="C8" s="70" t="s">
        <v>146</v>
      </c>
      <c r="D8" s="87" t="s">
        <v>143</v>
      </c>
      <c r="E8" s="88"/>
      <c r="F8" s="89"/>
    </row>
    <row r="9" spans="1:6" ht="24" customHeight="1">
      <c r="A9" s="6">
        <f t="shared" ref="A9:A14" si="0">A8+1</f>
        <v>2</v>
      </c>
      <c r="B9" s="6" t="s">
        <v>6</v>
      </c>
      <c r="C9" s="63"/>
      <c r="D9" s="87" t="s">
        <v>138</v>
      </c>
      <c r="E9" s="88"/>
      <c r="F9" s="89"/>
    </row>
    <row r="10" spans="1:6" ht="36.75" customHeight="1">
      <c r="A10" s="6">
        <f t="shared" si="0"/>
        <v>3</v>
      </c>
      <c r="B10" s="8" t="s">
        <v>7</v>
      </c>
      <c r="C10" s="7"/>
      <c r="D10" s="87" t="s">
        <v>132</v>
      </c>
      <c r="E10" s="88"/>
      <c r="F10" s="89"/>
    </row>
    <row r="11" spans="1:6" ht="30.75" customHeight="1">
      <c r="A11" s="6">
        <f t="shared" si="0"/>
        <v>4</v>
      </c>
      <c r="B11" s="6" t="s">
        <v>8</v>
      </c>
      <c r="C11" s="70" t="s">
        <v>146</v>
      </c>
      <c r="D11" s="87" t="s">
        <v>143</v>
      </c>
      <c r="E11" s="88"/>
      <c r="F11" s="89"/>
    </row>
    <row r="12" spans="1:6" ht="30.75" customHeight="1">
      <c r="A12" s="6">
        <f t="shared" si="0"/>
        <v>5</v>
      </c>
      <c r="B12" s="8" t="s">
        <v>9</v>
      </c>
      <c r="C12" s="7"/>
      <c r="D12" s="87" t="s">
        <v>132</v>
      </c>
      <c r="E12" s="88"/>
      <c r="F12" s="89"/>
    </row>
    <row r="13" spans="1:6" ht="27.75" customHeight="1">
      <c r="A13" s="6">
        <f t="shared" si="0"/>
        <v>6</v>
      </c>
      <c r="B13" s="8" t="s">
        <v>10</v>
      </c>
      <c r="C13" s="70" t="s">
        <v>146</v>
      </c>
      <c r="D13" s="87" t="s">
        <v>144</v>
      </c>
      <c r="E13" s="88"/>
      <c r="F13" s="89"/>
    </row>
    <row r="14" spans="1:6">
      <c r="A14" s="6">
        <f t="shared" si="0"/>
        <v>7</v>
      </c>
      <c r="B14" s="6" t="s">
        <v>11</v>
      </c>
      <c r="C14" s="70" t="s">
        <v>146</v>
      </c>
      <c r="D14" s="87" t="s">
        <v>145</v>
      </c>
      <c r="E14" s="88"/>
      <c r="F14" s="89"/>
    </row>
    <row r="15" spans="1:6">
      <c r="A15" s="9"/>
      <c r="B15" s="10"/>
      <c r="C15" s="11"/>
      <c r="D15" s="10"/>
      <c r="E15" s="9"/>
      <c r="F15" s="9"/>
    </row>
    <row r="16" spans="1:6">
      <c r="A16" s="9"/>
      <c r="B16" s="90"/>
      <c r="C16" s="90"/>
      <c r="D16" s="90"/>
      <c r="E16" s="90"/>
      <c r="F16" s="90"/>
    </row>
    <row r="17" spans="1:6">
      <c r="A17" s="9"/>
      <c r="B17" s="10"/>
      <c r="C17" s="11"/>
      <c r="D17" s="10"/>
    </row>
    <row r="18" spans="1:6">
      <c r="A18" s="9"/>
      <c r="B18" s="10"/>
      <c r="C18" s="11"/>
      <c r="D18" s="10"/>
      <c r="E18" s="9"/>
      <c r="F18" s="9"/>
    </row>
    <row r="19" spans="1:6">
      <c r="A19" s="9"/>
      <c r="B19" s="10"/>
      <c r="C19" s="11"/>
      <c r="D19" s="10"/>
      <c r="E19" s="9"/>
      <c r="F19" s="9"/>
    </row>
    <row r="20" spans="1:6" ht="170.25" customHeight="1">
      <c r="E20" s="91" t="s">
        <v>12</v>
      </c>
      <c r="F20" s="91"/>
    </row>
  </sheetData>
  <mergeCells count="17">
    <mergeCell ref="D11:F11"/>
    <mergeCell ref="A2:B2"/>
    <mergeCell ref="C2:F2"/>
    <mergeCell ref="A3:B3"/>
    <mergeCell ref="C3:F3"/>
    <mergeCell ref="A4:B4"/>
    <mergeCell ref="C4:F4"/>
    <mergeCell ref="A6:D6"/>
    <mergeCell ref="D7:F7"/>
    <mergeCell ref="D8:F8"/>
    <mergeCell ref="D9:F9"/>
    <mergeCell ref="D10:F10"/>
    <mergeCell ref="D12:F12"/>
    <mergeCell ref="D13:F13"/>
    <mergeCell ref="D14:F14"/>
    <mergeCell ref="B16:F16"/>
    <mergeCell ref="E20:F20"/>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F38"/>
  <sheetViews>
    <sheetView topLeftCell="A16" workbookViewId="0">
      <selection activeCell="C24" sqref="C24"/>
    </sheetView>
  </sheetViews>
  <sheetFormatPr defaultRowHeight="14.4"/>
  <cols>
    <col min="1" max="1" width="8.6640625" customWidth="1"/>
    <col min="2" max="2" width="51.44140625" customWidth="1"/>
    <col min="3" max="3" width="16.88671875" customWidth="1"/>
    <col min="4" max="4" width="15.33203125" customWidth="1"/>
    <col min="5" max="5" width="5.33203125" customWidth="1"/>
    <col min="6" max="6" width="9.109375" hidden="1" customWidth="1"/>
  </cols>
  <sheetData>
    <row r="1" spans="1:6">
      <c r="A1" s="1"/>
      <c r="B1" s="1"/>
      <c r="C1" s="12"/>
      <c r="D1" s="12"/>
    </row>
    <row r="2" spans="1:6">
      <c r="A2" s="92" t="str">
        <f>[1]Index!A2:C2</f>
        <v>Name of Company:</v>
      </c>
      <c r="B2" s="92"/>
      <c r="C2" s="92" t="s">
        <v>133</v>
      </c>
      <c r="D2" s="92"/>
      <c r="E2" s="92"/>
      <c r="F2" s="92"/>
    </row>
    <row r="3" spans="1:6" ht="66" customHeight="1">
      <c r="A3" s="92" t="str">
        <f>[1]Index!A3:C3</f>
        <v>Name of the Project:</v>
      </c>
      <c r="B3" s="92"/>
      <c r="C3" s="93" t="s">
        <v>168</v>
      </c>
      <c r="D3" s="93"/>
      <c r="E3" s="93"/>
      <c r="F3" s="93"/>
    </row>
    <row r="4" spans="1:6">
      <c r="A4" s="92" t="str">
        <f>[1]Index!A4:C4</f>
        <v>Name of the Transmission Element:</v>
      </c>
      <c r="B4" s="92"/>
      <c r="C4" s="92" t="s">
        <v>135</v>
      </c>
      <c r="D4" s="92"/>
      <c r="E4" s="92"/>
      <c r="F4" s="92"/>
    </row>
    <row r="5" spans="1:6">
      <c r="A5" s="1"/>
      <c r="B5" s="1"/>
      <c r="C5" s="12"/>
      <c r="D5" s="12"/>
    </row>
    <row r="6" spans="1:6">
      <c r="A6" s="104" t="str">
        <f>[1]Index!D17</f>
        <v>Capital Cost Estimates and Schedule of Commissioning for New projects</v>
      </c>
      <c r="B6" s="104"/>
      <c r="C6" s="2" t="s">
        <v>0</v>
      </c>
      <c r="D6" s="2" t="str">
        <f>[1]Index!C17</f>
        <v>F7</v>
      </c>
    </row>
    <row r="7" spans="1:6" ht="30" customHeight="1">
      <c r="A7" s="4"/>
      <c r="B7" s="13" t="s">
        <v>13</v>
      </c>
      <c r="C7" s="60"/>
      <c r="D7" s="61"/>
    </row>
    <row r="8" spans="1:6" ht="18" customHeight="1">
      <c r="A8" s="6"/>
      <c r="B8" s="13" t="s">
        <v>14</v>
      </c>
      <c r="C8" s="105" t="s">
        <v>137</v>
      </c>
      <c r="D8" s="106"/>
    </row>
    <row r="9" spans="1:6">
      <c r="A9" s="6"/>
      <c r="B9" s="13"/>
      <c r="C9" s="14" t="s">
        <v>15</v>
      </c>
      <c r="D9" s="14" t="s">
        <v>16</v>
      </c>
    </row>
    <row r="10" spans="1:6" ht="51.75" customHeight="1">
      <c r="A10" s="6"/>
      <c r="B10" s="13" t="s">
        <v>17</v>
      </c>
      <c r="C10" s="15" t="s">
        <v>179</v>
      </c>
      <c r="D10" s="15" t="s">
        <v>18</v>
      </c>
    </row>
    <row r="11" spans="1:6" ht="40.5" customHeight="1">
      <c r="A11" s="6"/>
      <c r="B11" s="13" t="s">
        <v>19</v>
      </c>
      <c r="C11" s="16" t="s">
        <v>132</v>
      </c>
      <c r="D11" s="16"/>
    </row>
    <row r="12" spans="1:6">
      <c r="A12" s="6"/>
      <c r="B12" s="98" t="s">
        <v>20</v>
      </c>
      <c r="C12" s="107"/>
      <c r="D12" s="108"/>
    </row>
    <row r="13" spans="1:6" ht="37.5" customHeight="1">
      <c r="A13" s="6"/>
      <c r="B13" s="13" t="s">
        <v>21</v>
      </c>
      <c r="C13" s="16" t="s">
        <v>132</v>
      </c>
      <c r="D13" s="16"/>
    </row>
    <row r="14" spans="1:6" ht="26.25" customHeight="1">
      <c r="A14" s="6"/>
      <c r="B14" s="13" t="s">
        <v>22</v>
      </c>
      <c r="C14" s="64">
        <v>1648</v>
      </c>
      <c r="D14" s="16"/>
    </row>
    <row r="15" spans="1:6" ht="26.4">
      <c r="A15" s="6"/>
      <c r="B15" s="62" t="s">
        <v>23</v>
      </c>
      <c r="C15" s="64">
        <v>1648</v>
      </c>
      <c r="D15" s="67"/>
    </row>
    <row r="16" spans="1:6">
      <c r="A16" s="6"/>
      <c r="B16" s="98" t="s">
        <v>24</v>
      </c>
      <c r="C16" s="107"/>
      <c r="D16" s="108"/>
    </row>
    <row r="17" spans="1:4" ht="42.75" customHeight="1">
      <c r="A17" s="6"/>
      <c r="B17" s="13" t="s">
        <v>21</v>
      </c>
      <c r="C17" s="16" t="s">
        <v>132</v>
      </c>
      <c r="D17" s="16"/>
    </row>
    <row r="18" spans="1:4">
      <c r="A18" s="16"/>
      <c r="B18" s="13" t="s">
        <v>22</v>
      </c>
      <c r="C18" s="65">
        <v>94.9</v>
      </c>
      <c r="D18" s="16"/>
    </row>
    <row r="19" spans="1:4" ht="21.75" customHeight="1">
      <c r="A19" s="16"/>
      <c r="B19" s="17" t="s">
        <v>25</v>
      </c>
      <c r="C19" s="66">
        <v>94.9</v>
      </c>
      <c r="D19" s="16"/>
    </row>
    <row r="20" spans="1:4" ht="16.5" customHeight="1">
      <c r="A20" s="16"/>
      <c r="B20" s="68" t="s">
        <v>26</v>
      </c>
      <c r="C20" s="16" t="s">
        <v>139</v>
      </c>
      <c r="D20" s="16"/>
    </row>
    <row r="21" spans="1:4">
      <c r="A21" s="16"/>
      <c r="B21" s="98" t="s">
        <v>27</v>
      </c>
      <c r="C21" s="99"/>
      <c r="D21" s="100"/>
    </row>
    <row r="22" spans="1:4" ht="31.5" customHeight="1">
      <c r="A22" s="16"/>
      <c r="B22" s="13" t="s">
        <v>21</v>
      </c>
      <c r="C22" s="16" t="s">
        <v>132</v>
      </c>
      <c r="D22" s="16"/>
    </row>
    <row r="23" spans="1:4">
      <c r="A23" s="16"/>
      <c r="B23" s="13" t="s">
        <v>22</v>
      </c>
      <c r="C23" s="16">
        <v>1743</v>
      </c>
      <c r="D23" s="16"/>
    </row>
    <row r="24" spans="1:4" ht="24.75" customHeight="1">
      <c r="A24" s="16"/>
      <c r="B24" s="17" t="s">
        <v>28</v>
      </c>
      <c r="C24" s="16">
        <v>1743</v>
      </c>
      <c r="D24" s="16" t="s">
        <v>141</v>
      </c>
    </row>
    <row r="25" spans="1:4">
      <c r="A25" s="16"/>
      <c r="B25" s="101" t="s">
        <v>29</v>
      </c>
      <c r="C25" s="102"/>
      <c r="D25" s="103"/>
    </row>
    <row r="26" spans="1:4" ht="12.75" customHeight="1">
      <c r="A26" s="16"/>
      <c r="B26" s="68" t="s">
        <v>30</v>
      </c>
      <c r="C26" s="16"/>
      <c r="D26" s="16"/>
    </row>
    <row r="27" spans="1:4" ht="15" customHeight="1">
      <c r="A27" s="16"/>
      <c r="B27" s="68" t="s">
        <v>31</v>
      </c>
      <c r="C27" s="16"/>
      <c r="D27" s="16"/>
    </row>
    <row r="28" spans="1:4" ht="13.5" customHeight="1">
      <c r="A28" s="16"/>
      <c r="B28" s="69" t="s">
        <v>32</v>
      </c>
      <c r="C28" s="16"/>
      <c r="D28" s="16"/>
    </row>
    <row r="29" spans="1:4" ht="12.75" customHeight="1">
      <c r="A29" s="16"/>
      <c r="B29" s="69" t="s">
        <v>33</v>
      </c>
      <c r="C29" s="16"/>
      <c r="D29" s="16"/>
    </row>
    <row r="30" spans="1:4" ht="23.25" customHeight="1">
      <c r="A30" s="16"/>
      <c r="B30" s="68" t="s">
        <v>34</v>
      </c>
      <c r="C30" s="16" t="s">
        <v>172</v>
      </c>
      <c r="D30" s="16"/>
    </row>
    <row r="31" spans="1:4">
      <c r="A31" s="18"/>
      <c r="B31" s="18"/>
      <c r="C31" s="18"/>
      <c r="D31" s="18"/>
    </row>
    <row r="32" spans="1:4">
      <c r="A32" s="18"/>
      <c r="B32" s="18" t="s">
        <v>35</v>
      </c>
      <c r="C32" s="18"/>
      <c r="D32" s="18"/>
    </row>
    <row r="33" spans="1:4">
      <c r="A33" s="18"/>
      <c r="B33" s="18" t="s">
        <v>36</v>
      </c>
      <c r="C33" s="18"/>
      <c r="D33" s="18"/>
    </row>
    <row r="34" spans="1:4">
      <c r="A34" s="18"/>
      <c r="B34" s="18" t="s">
        <v>37</v>
      </c>
      <c r="C34" s="18"/>
      <c r="D34" s="18"/>
    </row>
    <row r="35" spans="1:4">
      <c r="A35" s="18"/>
      <c r="B35" s="18" t="s">
        <v>38</v>
      </c>
      <c r="C35" s="18"/>
      <c r="D35" s="18"/>
    </row>
    <row r="36" spans="1:4">
      <c r="A36" s="12"/>
      <c r="B36" s="12"/>
      <c r="C36" s="12"/>
      <c r="D36" s="12"/>
    </row>
    <row r="37" spans="1:4">
      <c r="A37" s="12"/>
      <c r="B37" s="12"/>
      <c r="C37" s="12"/>
      <c r="D37" s="12"/>
    </row>
    <row r="38" spans="1:4">
      <c r="A38" s="12"/>
      <c r="B38" s="12"/>
      <c r="C38" s="12"/>
      <c r="D38" s="19" t="s">
        <v>12</v>
      </c>
    </row>
  </sheetData>
  <mergeCells count="12">
    <mergeCell ref="B25:D25"/>
    <mergeCell ref="A2:B2"/>
    <mergeCell ref="C2:F2"/>
    <mergeCell ref="A3:B3"/>
    <mergeCell ref="C3:F3"/>
    <mergeCell ref="A4:B4"/>
    <mergeCell ref="C4:F4"/>
    <mergeCell ref="A6:B6"/>
    <mergeCell ref="C8:D8"/>
    <mergeCell ref="B12:D12"/>
    <mergeCell ref="B16:D16"/>
    <mergeCell ref="B21:D21"/>
  </mergeCells>
  <pageMargins left="0.43307086614173229" right="0.43307086614173229" top="0.51181102362204722" bottom="0.51181102362204722" header="0.31496062992125984" footer="0.31496062992125984"/>
  <pageSetup scale="89" orientation="portrait" r:id="rId1"/>
</worksheet>
</file>

<file path=xl/worksheets/sheet11.xml><?xml version="1.0" encoding="utf-8"?>
<worksheet xmlns="http://schemas.openxmlformats.org/spreadsheetml/2006/main" xmlns:r="http://schemas.openxmlformats.org/officeDocument/2006/relationships">
  <sheetPr>
    <pageSetUpPr fitToPage="1"/>
  </sheetPr>
  <dimension ref="A1:H88"/>
  <sheetViews>
    <sheetView topLeftCell="A46" workbookViewId="0">
      <selection activeCell="B63" sqref="B63"/>
    </sheetView>
  </sheetViews>
  <sheetFormatPr defaultColWidth="9.109375" defaultRowHeight="13.2"/>
  <cols>
    <col min="1" max="1" width="4.33203125" style="21" customWidth="1"/>
    <col min="2" max="2" width="42.33203125" style="12" customWidth="1"/>
    <col min="3" max="3" width="11.109375" style="21" customWidth="1"/>
    <col min="4" max="4" width="13" style="21" customWidth="1"/>
    <col min="5" max="5" width="11.33203125" style="21" customWidth="1"/>
    <col min="6" max="6" width="9.5546875" style="21" customWidth="1"/>
    <col min="7" max="7" width="16" style="21" customWidth="1"/>
    <col min="8" max="8" width="9.109375" style="12" hidden="1" customWidth="1"/>
    <col min="9" max="16384" width="9.109375" style="12"/>
  </cols>
  <sheetData>
    <row r="1" spans="1:8">
      <c r="A1" s="92" t="str">
        <f>[1]Index!A2:C2</f>
        <v>Name of Company:</v>
      </c>
      <c r="B1" s="92"/>
      <c r="C1" s="59" t="e">
        <f>[1]Index!D2</f>
        <v>#REF!</v>
      </c>
      <c r="D1" s="59"/>
      <c r="E1" s="92" t="s">
        <v>133</v>
      </c>
      <c r="F1" s="92"/>
      <c r="G1" s="92"/>
      <c r="H1" s="92"/>
    </row>
    <row r="2" spans="1:8" ht="63.75" customHeight="1">
      <c r="A2" s="92" t="str">
        <f>[1]Index!A3:C3</f>
        <v>Name of the Project:</v>
      </c>
      <c r="B2" s="92"/>
      <c r="C2" s="59" t="e">
        <f>[1]Index!D3</f>
        <v>#REF!</v>
      </c>
      <c r="D2" s="59"/>
      <c r="E2" s="93" t="s">
        <v>168</v>
      </c>
      <c r="F2" s="93"/>
      <c r="G2" s="93"/>
      <c r="H2" s="93"/>
    </row>
    <row r="3" spans="1:8">
      <c r="A3" s="92" t="str">
        <f>[1]Index!A4:C4</f>
        <v>Name of the Transmission Element:</v>
      </c>
      <c r="B3" s="92"/>
      <c r="C3" s="59" t="e">
        <f>[1]Index!D4</f>
        <v>#REF!</v>
      </c>
      <c r="D3" s="59"/>
      <c r="E3" s="92" t="s">
        <v>135</v>
      </c>
      <c r="F3" s="92"/>
      <c r="G3" s="92"/>
      <c r="H3" s="92"/>
    </row>
    <row r="4" spans="1:8">
      <c r="A4" s="104" t="str">
        <f>[1]Index!D18</f>
        <v>Break-up of Project Cost for Transmission System</v>
      </c>
      <c r="B4" s="104"/>
      <c r="C4" s="104"/>
      <c r="D4" s="104"/>
      <c r="E4" s="104"/>
      <c r="F4" s="57" t="s">
        <v>0</v>
      </c>
      <c r="G4" s="57" t="str">
        <f>[1]Index!C18</f>
        <v>F8</v>
      </c>
    </row>
    <row r="5" spans="1:8">
      <c r="A5" s="22"/>
      <c r="B5" s="23"/>
      <c r="C5" s="22"/>
      <c r="G5" s="21" t="s">
        <v>5</v>
      </c>
    </row>
    <row r="6" spans="1:8" s="26" customFormat="1" ht="57.75" customHeight="1">
      <c r="A6" s="5" t="s">
        <v>39</v>
      </c>
      <c r="B6" s="24" t="s">
        <v>40</v>
      </c>
      <c r="C6" s="24" t="s">
        <v>41</v>
      </c>
      <c r="D6" s="24" t="s">
        <v>42</v>
      </c>
      <c r="E6" s="24" t="s">
        <v>43</v>
      </c>
      <c r="F6" s="24" t="s">
        <v>44</v>
      </c>
      <c r="G6" s="24" t="s">
        <v>45</v>
      </c>
      <c r="H6" s="25"/>
    </row>
    <row r="7" spans="1:8" s="26" customFormat="1">
      <c r="A7" s="5"/>
      <c r="B7" s="24" t="s">
        <v>46</v>
      </c>
      <c r="C7" s="24" t="s">
        <v>47</v>
      </c>
      <c r="D7" s="24" t="s">
        <v>48</v>
      </c>
      <c r="E7" s="24" t="s">
        <v>49</v>
      </c>
      <c r="F7" s="24" t="s">
        <v>50</v>
      </c>
      <c r="G7" s="24" t="s">
        <v>51</v>
      </c>
      <c r="H7" s="25"/>
    </row>
    <row r="8" spans="1:8" ht="28.5" customHeight="1">
      <c r="A8" s="27" t="s">
        <v>46</v>
      </c>
      <c r="B8" s="17" t="s">
        <v>52</v>
      </c>
      <c r="C8" s="28" t="s">
        <v>136</v>
      </c>
      <c r="D8" s="72"/>
      <c r="E8" s="72"/>
      <c r="F8" s="72"/>
      <c r="G8" s="28"/>
    </row>
    <row r="9" spans="1:8" ht="25.5" customHeight="1">
      <c r="A9" s="27">
        <v>1</v>
      </c>
      <c r="B9" s="29" t="s">
        <v>53</v>
      </c>
      <c r="C9" s="28"/>
      <c r="D9" s="72"/>
      <c r="E9" s="72"/>
      <c r="F9" s="72"/>
      <c r="G9" s="28"/>
    </row>
    <row r="10" spans="1:8" ht="24.75" customHeight="1">
      <c r="A10" s="30">
        <v>1.1000000000000001</v>
      </c>
      <c r="B10" s="13" t="s">
        <v>54</v>
      </c>
      <c r="C10" s="28"/>
      <c r="D10" s="72"/>
      <c r="E10" s="72"/>
      <c r="F10" s="72"/>
      <c r="G10" s="28"/>
    </row>
    <row r="11" spans="1:8" ht="51.75" customHeight="1">
      <c r="A11" s="30">
        <v>1.2</v>
      </c>
      <c r="B11" s="13" t="s">
        <v>55</v>
      </c>
      <c r="C11" s="28"/>
      <c r="D11" s="72"/>
      <c r="E11" s="72"/>
      <c r="F11" s="72"/>
      <c r="G11" s="28"/>
    </row>
    <row r="12" spans="1:8">
      <c r="A12" s="30"/>
      <c r="B12" s="29" t="s">
        <v>56</v>
      </c>
      <c r="C12" s="31">
        <f>SUM(C10:C11)</f>
        <v>0</v>
      </c>
      <c r="D12" s="72"/>
      <c r="E12" s="72"/>
      <c r="F12" s="72"/>
      <c r="G12" s="28"/>
    </row>
    <row r="13" spans="1:8">
      <c r="A13" s="27">
        <v>2</v>
      </c>
      <c r="B13" s="29" t="s">
        <v>57</v>
      </c>
      <c r="C13" s="28"/>
      <c r="D13" s="72"/>
      <c r="E13" s="72"/>
      <c r="F13" s="72"/>
      <c r="G13" s="28"/>
    </row>
    <row r="14" spans="1:8">
      <c r="A14" s="30">
        <v>2.1</v>
      </c>
      <c r="B14" s="32" t="s">
        <v>58</v>
      </c>
      <c r="C14" s="28">
        <v>11280486</v>
      </c>
      <c r="D14" s="72"/>
      <c r="E14" s="72"/>
      <c r="F14" s="72"/>
      <c r="G14" s="28"/>
    </row>
    <row r="15" spans="1:8">
      <c r="A15" s="30">
        <v>2.2000000000000002</v>
      </c>
      <c r="B15" s="13" t="s">
        <v>59</v>
      </c>
      <c r="C15" s="28">
        <v>5568000</v>
      </c>
      <c r="D15" s="72"/>
      <c r="E15" s="72"/>
      <c r="F15" s="72"/>
      <c r="G15" s="28"/>
    </row>
    <row r="16" spans="1:8">
      <c r="A16" s="33">
        <v>2.2999999999999998</v>
      </c>
      <c r="B16" s="13" t="s">
        <v>147</v>
      </c>
      <c r="C16" s="28">
        <v>962056</v>
      </c>
      <c r="D16" s="72"/>
      <c r="E16" s="72"/>
      <c r="F16" s="72"/>
      <c r="G16" s="28"/>
    </row>
    <row r="17" spans="1:7">
      <c r="A17" s="33">
        <v>2.4</v>
      </c>
      <c r="B17" s="13" t="s">
        <v>60</v>
      </c>
      <c r="C17" s="28">
        <v>2669100</v>
      </c>
      <c r="D17" s="72"/>
      <c r="E17" s="72"/>
      <c r="F17" s="72"/>
      <c r="G17" s="28"/>
    </row>
    <row r="18" spans="1:7">
      <c r="A18" s="33">
        <v>2.5</v>
      </c>
      <c r="B18" s="34" t="s">
        <v>61</v>
      </c>
      <c r="C18" s="28">
        <v>609828</v>
      </c>
      <c r="D18" s="72"/>
      <c r="E18" s="72"/>
      <c r="F18" s="72"/>
      <c r="G18" s="28"/>
    </row>
    <row r="19" spans="1:7">
      <c r="A19" s="33">
        <v>2.6</v>
      </c>
      <c r="B19" s="34" t="s">
        <v>62</v>
      </c>
      <c r="C19" s="28">
        <v>161260</v>
      </c>
      <c r="D19" s="72"/>
      <c r="E19" s="72"/>
      <c r="F19" s="72"/>
      <c r="G19" s="28"/>
    </row>
    <row r="20" spans="1:7">
      <c r="A20" s="33">
        <v>2.7</v>
      </c>
      <c r="B20" s="34" t="s">
        <v>63</v>
      </c>
      <c r="C20" s="28"/>
      <c r="D20" s="72"/>
      <c r="E20" s="72"/>
      <c r="F20" s="72"/>
      <c r="G20" s="28"/>
    </row>
    <row r="21" spans="1:7" ht="26.4">
      <c r="A21" s="33">
        <v>2.8</v>
      </c>
      <c r="B21" s="79" t="s">
        <v>64</v>
      </c>
      <c r="C21" s="28">
        <v>10740800</v>
      </c>
      <c r="D21" s="72"/>
      <c r="E21" s="72"/>
      <c r="F21" s="72"/>
      <c r="G21" s="28"/>
    </row>
    <row r="22" spans="1:7">
      <c r="A22" s="33"/>
      <c r="B22" s="35" t="s">
        <v>65</v>
      </c>
      <c r="C22" s="31">
        <f>SUM(C14:C21)</f>
        <v>31991530</v>
      </c>
      <c r="D22" s="72"/>
      <c r="E22" s="72"/>
      <c r="F22" s="72"/>
      <c r="G22" s="31"/>
    </row>
    <row r="23" spans="1:7">
      <c r="A23" s="36">
        <v>3</v>
      </c>
      <c r="B23" s="35" t="s">
        <v>66</v>
      </c>
      <c r="C23" s="28"/>
      <c r="D23" s="72"/>
      <c r="E23" s="72"/>
      <c r="F23" s="72"/>
      <c r="G23" s="28"/>
    </row>
    <row r="24" spans="1:7">
      <c r="A24" s="33">
        <v>3.1</v>
      </c>
      <c r="B24" s="34" t="s">
        <v>67</v>
      </c>
      <c r="C24" s="28">
        <v>0</v>
      </c>
      <c r="D24" s="72"/>
      <c r="E24" s="72"/>
      <c r="F24" s="72"/>
      <c r="G24" s="28"/>
    </row>
    <row r="25" spans="1:7">
      <c r="A25" s="33">
        <v>3.2</v>
      </c>
      <c r="B25" s="34" t="s">
        <v>68</v>
      </c>
      <c r="C25" s="28">
        <v>4722166</v>
      </c>
      <c r="D25" s="72"/>
      <c r="E25" s="72"/>
      <c r="F25" s="72"/>
      <c r="G25" s="28"/>
    </row>
    <row r="26" spans="1:7">
      <c r="A26" s="33"/>
      <c r="B26" s="35" t="s">
        <v>69</v>
      </c>
      <c r="C26" s="31">
        <f>SUM(C24:C25)</f>
        <v>4722166</v>
      </c>
      <c r="D26" s="72"/>
      <c r="E26" s="72"/>
      <c r="F26" s="72"/>
      <c r="G26" s="31"/>
    </row>
    <row r="27" spans="1:7">
      <c r="A27" s="33"/>
      <c r="B27" s="35" t="s">
        <v>70</v>
      </c>
      <c r="C27" s="31">
        <f>C26+C22+C12</f>
        <v>36713696</v>
      </c>
      <c r="D27" s="72"/>
      <c r="E27" s="72"/>
      <c r="F27" s="72"/>
      <c r="G27" s="31"/>
    </row>
    <row r="28" spans="1:7">
      <c r="A28" s="33"/>
      <c r="B28" s="34"/>
      <c r="C28" s="28"/>
      <c r="D28" s="72"/>
      <c r="E28" s="72"/>
      <c r="F28" s="72"/>
      <c r="G28" s="28"/>
    </row>
    <row r="29" spans="1:7">
      <c r="A29" s="36" t="s">
        <v>71</v>
      </c>
      <c r="B29" s="35" t="s">
        <v>72</v>
      </c>
      <c r="C29" s="28"/>
      <c r="D29" s="72"/>
      <c r="E29" s="72"/>
      <c r="F29" s="72"/>
      <c r="G29" s="28"/>
    </row>
    <row r="30" spans="1:7">
      <c r="A30" s="36">
        <v>4</v>
      </c>
      <c r="B30" s="37" t="s">
        <v>73</v>
      </c>
      <c r="C30" s="28"/>
      <c r="D30" s="72"/>
      <c r="E30" s="72"/>
      <c r="F30" s="72"/>
      <c r="G30" s="28"/>
    </row>
    <row r="31" spans="1:7">
      <c r="A31" s="33">
        <v>4.0999999999999996</v>
      </c>
      <c r="B31" s="34" t="s">
        <v>54</v>
      </c>
      <c r="C31" s="28"/>
      <c r="D31" s="72"/>
      <c r="E31" s="72"/>
      <c r="F31" s="72"/>
      <c r="G31" s="28"/>
    </row>
    <row r="32" spans="1:7">
      <c r="A32" s="33">
        <v>4.2</v>
      </c>
      <c r="B32" s="16" t="s">
        <v>74</v>
      </c>
      <c r="C32" s="28"/>
      <c r="D32" s="72"/>
      <c r="E32" s="72"/>
      <c r="F32" s="72"/>
      <c r="G32" s="28"/>
    </row>
    <row r="33" spans="1:7">
      <c r="A33" s="33">
        <v>4.3</v>
      </c>
      <c r="B33" s="16" t="s">
        <v>75</v>
      </c>
      <c r="C33" s="28"/>
      <c r="D33" s="72"/>
      <c r="E33" s="72"/>
      <c r="F33" s="72"/>
      <c r="G33" s="28"/>
    </row>
    <row r="34" spans="1:7">
      <c r="A34" s="33"/>
      <c r="B34" s="38" t="s">
        <v>76</v>
      </c>
      <c r="C34" s="31">
        <f>SUM(C31:C33)</f>
        <v>0</v>
      </c>
      <c r="D34" s="72"/>
      <c r="E34" s="72"/>
      <c r="F34" s="72"/>
      <c r="G34" s="31"/>
    </row>
    <row r="35" spans="1:7">
      <c r="A35" s="36">
        <v>5</v>
      </c>
      <c r="B35" s="38" t="s">
        <v>77</v>
      </c>
      <c r="C35" s="28"/>
      <c r="D35" s="72"/>
      <c r="E35" s="72"/>
      <c r="F35" s="72"/>
      <c r="G35" s="28"/>
    </row>
    <row r="36" spans="1:7">
      <c r="A36" s="33">
        <v>5.0999999999999996</v>
      </c>
      <c r="B36" s="39" t="s">
        <v>78</v>
      </c>
      <c r="C36" s="28"/>
      <c r="D36" s="72"/>
      <c r="E36" s="72"/>
      <c r="F36" s="72"/>
      <c r="G36" s="28"/>
    </row>
    <row r="37" spans="1:7">
      <c r="A37" s="33">
        <v>5.2</v>
      </c>
      <c r="B37" s="39" t="s">
        <v>79</v>
      </c>
      <c r="C37" s="28"/>
      <c r="D37" s="72"/>
      <c r="E37" s="72"/>
      <c r="F37" s="72"/>
      <c r="G37" s="28"/>
    </row>
    <row r="38" spans="1:7">
      <c r="A38" s="33">
        <v>5.3</v>
      </c>
      <c r="B38" s="39" t="s">
        <v>80</v>
      </c>
      <c r="C38" s="28"/>
      <c r="D38" s="72"/>
      <c r="E38" s="72"/>
      <c r="F38" s="72"/>
      <c r="G38" s="28"/>
    </row>
    <row r="39" spans="1:7">
      <c r="A39" s="33">
        <v>5.4</v>
      </c>
      <c r="B39" s="39" t="s">
        <v>81</v>
      </c>
      <c r="C39" s="28"/>
      <c r="D39" s="72"/>
      <c r="E39" s="72"/>
      <c r="F39" s="72"/>
      <c r="G39" s="28"/>
    </row>
    <row r="40" spans="1:7">
      <c r="A40" s="33">
        <v>5.5</v>
      </c>
      <c r="B40" s="16" t="s">
        <v>82</v>
      </c>
      <c r="C40" s="28"/>
      <c r="D40" s="72"/>
      <c r="E40" s="72"/>
      <c r="F40" s="72"/>
      <c r="G40" s="28"/>
    </row>
    <row r="41" spans="1:7">
      <c r="A41" s="33"/>
      <c r="B41" s="40" t="s">
        <v>83</v>
      </c>
      <c r="C41" s="31">
        <f>SUM(C36:C40)</f>
        <v>0</v>
      </c>
      <c r="D41" s="72"/>
      <c r="E41" s="72"/>
      <c r="F41" s="72"/>
      <c r="G41" s="28"/>
    </row>
    <row r="42" spans="1:7">
      <c r="A42" s="36">
        <v>6</v>
      </c>
      <c r="B42" s="40" t="s">
        <v>84</v>
      </c>
      <c r="C42" s="28"/>
      <c r="D42" s="72"/>
      <c r="E42" s="72"/>
      <c r="F42" s="72"/>
      <c r="G42" s="28"/>
    </row>
    <row r="43" spans="1:7">
      <c r="A43" s="33">
        <v>6.1</v>
      </c>
      <c r="B43" s="16" t="s">
        <v>85</v>
      </c>
      <c r="C43" s="28"/>
      <c r="D43" s="72"/>
      <c r="E43" s="72"/>
      <c r="F43" s="72"/>
      <c r="G43" s="28"/>
    </row>
    <row r="44" spans="1:7">
      <c r="A44" s="33">
        <v>6.2</v>
      </c>
      <c r="B44" s="39" t="s">
        <v>86</v>
      </c>
      <c r="C44" s="28"/>
      <c r="D44" s="72"/>
      <c r="E44" s="72"/>
      <c r="F44" s="72"/>
      <c r="G44" s="28"/>
    </row>
    <row r="45" spans="1:7">
      <c r="A45" s="33">
        <v>6.3</v>
      </c>
      <c r="B45" s="39" t="s">
        <v>87</v>
      </c>
      <c r="C45" s="28"/>
      <c r="D45" s="72"/>
      <c r="E45" s="72"/>
      <c r="F45" s="72"/>
      <c r="G45" s="28"/>
    </row>
    <row r="46" spans="1:7">
      <c r="A46" s="33">
        <v>6.4</v>
      </c>
      <c r="B46" s="16" t="s">
        <v>88</v>
      </c>
      <c r="C46" s="31"/>
      <c r="D46" s="72"/>
      <c r="E46" s="72"/>
      <c r="F46" s="72"/>
      <c r="G46" s="31"/>
    </row>
    <row r="47" spans="1:7">
      <c r="A47" s="33">
        <v>6.5</v>
      </c>
      <c r="B47" s="16" t="s">
        <v>89</v>
      </c>
      <c r="C47" s="31"/>
      <c r="D47" s="72"/>
      <c r="E47" s="72"/>
      <c r="F47" s="72"/>
      <c r="G47" s="31"/>
    </row>
    <row r="48" spans="1:7">
      <c r="A48" s="33">
        <v>6.6</v>
      </c>
      <c r="B48" s="16" t="s">
        <v>90</v>
      </c>
      <c r="C48" s="31"/>
      <c r="D48" s="72"/>
      <c r="E48" s="72"/>
      <c r="F48" s="72"/>
      <c r="G48" s="31"/>
    </row>
    <row r="49" spans="1:7">
      <c r="A49" s="33">
        <v>6.7</v>
      </c>
      <c r="B49" s="16" t="s">
        <v>91</v>
      </c>
      <c r="C49" s="28"/>
      <c r="D49" s="72"/>
      <c r="E49" s="72"/>
      <c r="F49" s="72"/>
      <c r="G49" s="28"/>
    </row>
    <row r="50" spans="1:7">
      <c r="A50" s="33">
        <v>6.8</v>
      </c>
      <c r="B50" s="16" t="s">
        <v>92</v>
      </c>
      <c r="C50" s="28"/>
      <c r="D50" s="72"/>
      <c r="E50" s="72"/>
      <c r="F50" s="72"/>
      <c r="G50" s="28"/>
    </row>
    <row r="51" spans="1:7">
      <c r="A51" s="33">
        <v>6.9</v>
      </c>
      <c r="B51" s="16" t="s">
        <v>93</v>
      </c>
      <c r="C51" s="28"/>
      <c r="D51" s="72"/>
      <c r="E51" s="72"/>
      <c r="F51" s="72"/>
      <c r="G51" s="28"/>
    </row>
    <row r="52" spans="1:7">
      <c r="A52" s="33">
        <v>6.1</v>
      </c>
      <c r="B52" s="39" t="s">
        <v>94</v>
      </c>
      <c r="C52" s="28"/>
      <c r="D52" s="72"/>
      <c r="E52" s="72"/>
      <c r="F52" s="72"/>
      <c r="G52" s="28"/>
    </row>
    <row r="53" spans="1:7">
      <c r="A53" s="33">
        <v>6.11</v>
      </c>
      <c r="B53" s="39" t="s">
        <v>95</v>
      </c>
      <c r="C53" s="28"/>
      <c r="D53" s="72"/>
      <c r="E53" s="72"/>
      <c r="F53" s="72"/>
      <c r="G53" s="28"/>
    </row>
    <row r="54" spans="1:7">
      <c r="A54" s="33"/>
      <c r="B54" s="38" t="s">
        <v>96</v>
      </c>
      <c r="C54" s="31">
        <f>SUM(C43:C53)</f>
        <v>0</v>
      </c>
      <c r="D54" s="72"/>
      <c r="E54" s="72"/>
      <c r="F54" s="72"/>
      <c r="G54" s="31"/>
    </row>
    <row r="55" spans="1:7">
      <c r="A55" s="36">
        <v>7</v>
      </c>
      <c r="B55" s="38" t="s">
        <v>63</v>
      </c>
      <c r="C55" s="31"/>
      <c r="D55" s="72"/>
      <c r="E55" s="72"/>
      <c r="F55" s="72"/>
      <c r="G55" s="31"/>
    </row>
    <row r="56" spans="1:7">
      <c r="A56" s="33"/>
      <c r="B56" s="39"/>
      <c r="C56" s="28"/>
      <c r="D56" s="72"/>
      <c r="E56" s="72"/>
      <c r="F56" s="72"/>
      <c r="G56" s="28"/>
    </row>
    <row r="57" spans="1:7">
      <c r="A57" s="36">
        <v>8</v>
      </c>
      <c r="B57" s="38" t="s">
        <v>66</v>
      </c>
      <c r="C57" s="31"/>
      <c r="D57" s="72"/>
      <c r="E57" s="72"/>
      <c r="F57" s="72"/>
      <c r="G57" s="31"/>
    </row>
    <row r="58" spans="1:7">
      <c r="A58" s="33">
        <v>8.1</v>
      </c>
      <c r="B58" s="39" t="s">
        <v>67</v>
      </c>
      <c r="C58" s="28"/>
      <c r="D58" s="72"/>
      <c r="E58" s="72"/>
      <c r="F58" s="72"/>
      <c r="G58" s="28"/>
    </row>
    <row r="59" spans="1:7">
      <c r="A59" s="33">
        <v>8.1999999999999993</v>
      </c>
      <c r="B59" s="39" t="s">
        <v>68</v>
      </c>
      <c r="C59" s="28"/>
      <c r="D59" s="72"/>
      <c r="E59" s="72"/>
      <c r="F59" s="72"/>
      <c r="G59" s="28"/>
    </row>
    <row r="60" spans="1:7">
      <c r="A60" s="33"/>
      <c r="B60" s="38" t="s">
        <v>69</v>
      </c>
      <c r="C60" s="31">
        <f>SUM(C58:C59)</f>
        <v>0</v>
      </c>
      <c r="D60" s="72"/>
      <c r="E60" s="72"/>
      <c r="F60" s="72"/>
      <c r="G60" s="28"/>
    </row>
    <row r="61" spans="1:7">
      <c r="A61" s="41"/>
      <c r="B61" s="38" t="s">
        <v>97</v>
      </c>
      <c r="C61" s="31">
        <f>C60+C55+C54+C41+C34</f>
        <v>0</v>
      </c>
      <c r="D61" s="72"/>
      <c r="E61" s="72"/>
      <c r="F61" s="72"/>
      <c r="G61" s="28"/>
    </row>
    <row r="62" spans="1:7">
      <c r="A62" s="33"/>
      <c r="B62" s="39"/>
      <c r="C62" s="28"/>
      <c r="D62" s="72"/>
      <c r="E62" s="72"/>
      <c r="F62" s="72"/>
      <c r="G62" s="28"/>
    </row>
    <row r="63" spans="1:7" ht="26.4">
      <c r="A63" s="36">
        <v>9</v>
      </c>
      <c r="B63" s="80" t="s">
        <v>98</v>
      </c>
      <c r="C63" s="28"/>
      <c r="D63" s="72"/>
      <c r="E63" s="72"/>
      <c r="F63" s="72"/>
      <c r="G63" s="28"/>
    </row>
    <row r="64" spans="1:7">
      <c r="A64" s="33">
        <v>9.1</v>
      </c>
      <c r="B64" s="39" t="s">
        <v>99</v>
      </c>
      <c r="C64" s="28"/>
      <c r="D64" s="72"/>
      <c r="E64" s="72"/>
      <c r="F64" s="72"/>
      <c r="G64" s="28"/>
    </row>
    <row r="65" spans="1:7">
      <c r="A65" s="33">
        <v>9.1999999999999993</v>
      </c>
      <c r="B65" s="39" t="s">
        <v>100</v>
      </c>
      <c r="C65" s="28"/>
      <c r="D65" s="72"/>
      <c r="E65" s="72"/>
      <c r="F65" s="72"/>
      <c r="G65" s="28"/>
    </row>
    <row r="66" spans="1:7">
      <c r="A66" s="33">
        <v>9.3000000000000007</v>
      </c>
      <c r="B66" s="39" t="s">
        <v>101</v>
      </c>
      <c r="C66" s="28"/>
      <c r="D66" s="72"/>
      <c r="E66" s="72"/>
      <c r="F66" s="72"/>
      <c r="G66" s="28"/>
    </row>
    <row r="67" spans="1:7" ht="26.4">
      <c r="A67" s="33"/>
      <c r="B67" s="71" t="s">
        <v>102</v>
      </c>
      <c r="C67" s="31">
        <f>SUM(C64:C66)</f>
        <v>0</v>
      </c>
      <c r="D67" s="72"/>
      <c r="E67" s="72"/>
      <c r="F67" s="72"/>
      <c r="G67" s="31"/>
    </row>
    <row r="68" spans="1:7">
      <c r="A68" s="36">
        <v>10</v>
      </c>
      <c r="B68" s="40" t="s">
        <v>103</v>
      </c>
      <c r="C68" s="28"/>
      <c r="D68" s="72"/>
      <c r="E68" s="72"/>
      <c r="F68" s="72"/>
      <c r="G68" s="28"/>
    </row>
    <row r="69" spans="1:7">
      <c r="A69" s="33">
        <v>10.1</v>
      </c>
      <c r="B69" s="16" t="s">
        <v>104</v>
      </c>
      <c r="C69" s="31"/>
      <c r="D69" s="72"/>
      <c r="E69" s="72"/>
      <c r="F69" s="72"/>
      <c r="G69" s="31"/>
    </row>
    <row r="70" spans="1:7">
      <c r="A70" s="33">
        <v>10.199999999999999</v>
      </c>
      <c r="B70" s="39" t="s">
        <v>105</v>
      </c>
      <c r="C70" s="28"/>
      <c r="D70" s="72"/>
      <c r="E70" s="72"/>
      <c r="F70" s="72"/>
      <c r="G70" s="28"/>
    </row>
    <row r="71" spans="1:7">
      <c r="A71" s="33">
        <v>10.3</v>
      </c>
      <c r="B71" s="39" t="s">
        <v>106</v>
      </c>
      <c r="C71" s="28"/>
      <c r="D71" s="72"/>
      <c r="E71" s="72"/>
      <c r="F71" s="72"/>
      <c r="G71" s="28"/>
    </row>
    <row r="72" spans="1:7">
      <c r="A72" s="33"/>
      <c r="B72" s="38" t="s">
        <v>107</v>
      </c>
      <c r="C72" s="31">
        <f>SUM(C69:C71)</f>
        <v>0</v>
      </c>
      <c r="D72" s="72"/>
      <c r="E72" s="72"/>
      <c r="F72" s="72"/>
      <c r="G72" s="28"/>
    </row>
    <row r="73" spans="1:7">
      <c r="A73" s="33"/>
      <c r="B73" s="39"/>
      <c r="C73" s="28"/>
      <c r="D73" s="72"/>
      <c r="E73" s="72"/>
      <c r="F73" s="72"/>
      <c r="G73" s="28"/>
    </row>
    <row r="74" spans="1:7">
      <c r="A74" s="36">
        <v>11</v>
      </c>
      <c r="B74" s="38" t="s">
        <v>108</v>
      </c>
      <c r="C74" s="31">
        <f>C27+C61+C67+C72</f>
        <v>36713696</v>
      </c>
      <c r="D74" s="72"/>
      <c r="E74" s="72"/>
      <c r="F74" s="72"/>
      <c r="G74" s="28"/>
    </row>
    <row r="75" spans="1:7">
      <c r="A75" s="33"/>
      <c r="B75" s="39"/>
      <c r="C75" s="28"/>
      <c r="D75" s="72"/>
      <c r="E75" s="72"/>
      <c r="F75" s="72"/>
      <c r="G75" s="28"/>
    </row>
    <row r="76" spans="1:7">
      <c r="A76" s="36">
        <v>12</v>
      </c>
      <c r="B76" s="40" t="s">
        <v>109</v>
      </c>
      <c r="C76" s="31"/>
      <c r="D76" s="72"/>
      <c r="E76" s="72"/>
      <c r="F76" s="72"/>
      <c r="G76" s="31"/>
    </row>
    <row r="77" spans="1:7">
      <c r="A77" s="33">
        <v>12.1</v>
      </c>
      <c r="B77" s="16" t="s">
        <v>110</v>
      </c>
      <c r="C77" s="28">
        <v>9493375</v>
      </c>
      <c r="D77" s="72"/>
      <c r="E77" s="72"/>
      <c r="F77" s="72"/>
      <c r="G77" s="31"/>
    </row>
    <row r="78" spans="1:7">
      <c r="A78" s="33">
        <v>12.2</v>
      </c>
      <c r="B78" s="16" t="s">
        <v>111</v>
      </c>
      <c r="C78" s="31"/>
      <c r="D78" s="72"/>
      <c r="E78" s="72"/>
      <c r="F78" s="72"/>
      <c r="G78" s="31"/>
    </row>
    <row r="79" spans="1:7">
      <c r="A79" s="33">
        <v>12.3</v>
      </c>
      <c r="B79" s="39" t="s">
        <v>112</v>
      </c>
      <c r="C79" s="28"/>
      <c r="D79" s="72"/>
      <c r="E79" s="72"/>
      <c r="F79" s="72"/>
      <c r="G79" s="28"/>
    </row>
    <row r="80" spans="1:7">
      <c r="A80" s="33">
        <v>12.4</v>
      </c>
      <c r="B80" s="39" t="s">
        <v>113</v>
      </c>
      <c r="D80" s="72"/>
      <c r="E80" s="72"/>
      <c r="F80" s="72"/>
      <c r="G80" s="28"/>
    </row>
    <row r="81" spans="1:7">
      <c r="A81" s="33"/>
      <c r="B81" s="38" t="s">
        <v>114</v>
      </c>
      <c r="C81" s="31">
        <f>SUM(C77:C79)</f>
        <v>9493375</v>
      </c>
      <c r="D81" s="72"/>
      <c r="E81" s="72"/>
      <c r="F81" s="72"/>
      <c r="G81" s="31"/>
    </row>
    <row r="82" spans="1:7">
      <c r="A82" s="33"/>
      <c r="B82" s="39"/>
      <c r="C82" s="28"/>
      <c r="D82" s="72"/>
      <c r="E82" s="72"/>
      <c r="F82" s="72"/>
      <c r="G82" s="28"/>
    </row>
    <row r="83" spans="1:7" ht="26.4">
      <c r="A83" s="36">
        <v>13</v>
      </c>
      <c r="B83" s="40" t="s">
        <v>115</v>
      </c>
      <c r="C83" s="31">
        <f>C81+C74</f>
        <v>46207071</v>
      </c>
      <c r="D83" s="24" t="s">
        <v>154</v>
      </c>
      <c r="E83" s="72"/>
      <c r="F83" s="72"/>
      <c r="G83" s="31"/>
    </row>
    <row r="84" spans="1:7">
      <c r="B84" s="12" t="s">
        <v>116</v>
      </c>
    </row>
    <row r="85" spans="1:7">
      <c r="B85" s="109" t="s">
        <v>117</v>
      </c>
      <c r="C85" s="109"/>
      <c r="D85" s="109"/>
      <c r="E85" s="109"/>
      <c r="F85" s="109"/>
      <c r="G85" s="109"/>
    </row>
    <row r="88" spans="1:7">
      <c r="F88" s="19" t="s">
        <v>12</v>
      </c>
    </row>
  </sheetData>
  <mergeCells count="8">
    <mergeCell ref="A4:E4"/>
    <mergeCell ref="B85:G85"/>
    <mergeCell ref="A1:B1"/>
    <mergeCell ref="E1:H1"/>
    <mergeCell ref="A2:B2"/>
    <mergeCell ref="E2:H2"/>
    <mergeCell ref="A3:B3"/>
    <mergeCell ref="E3:H3"/>
  </mergeCells>
  <pageMargins left="0.43307086614173229" right="0.43307086614173229" top="0.51181102362204722" bottom="0.51181102362204722" header="0.31496062992125984" footer="0.31496062992125984"/>
  <pageSetup scale="90" fitToHeight="2"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R27"/>
  <sheetViews>
    <sheetView tabSelected="1" workbookViewId="0">
      <selection activeCell="K16" sqref="K16"/>
    </sheetView>
  </sheetViews>
  <sheetFormatPr defaultColWidth="9.109375" defaultRowHeight="13.2"/>
  <cols>
    <col min="1" max="1" width="6.44140625" style="43" customWidth="1"/>
    <col min="2" max="2" width="65.88671875" style="43" customWidth="1"/>
    <col min="3" max="3" width="11.44140625" style="43" customWidth="1"/>
    <col min="4" max="16384" width="9.109375" style="43"/>
  </cols>
  <sheetData>
    <row r="1" spans="1:10">
      <c r="A1" s="56"/>
      <c r="B1" s="1"/>
      <c r="C1" s="12"/>
      <c r="D1" s="12"/>
      <c r="E1" s="12"/>
      <c r="F1" s="12"/>
      <c r="G1" s="12"/>
      <c r="H1" s="56"/>
      <c r="I1" s="1"/>
      <c r="J1" s="42"/>
    </row>
    <row r="2" spans="1:10" ht="18.75" customHeight="1">
      <c r="A2" s="92" t="str">
        <f>[1]Index!A2</f>
        <v>Name of Company:</v>
      </c>
      <c r="B2" s="92"/>
      <c r="C2" s="92" t="s">
        <v>133</v>
      </c>
      <c r="D2" s="92"/>
      <c r="E2" s="92"/>
      <c r="F2" s="92"/>
      <c r="G2" s="59"/>
      <c r="H2" s="59"/>
      <c r="I2" s="59"/>
      <c r="J2" s="44"/>
    </row>
    <row r="3" spans="1:10" ht="62.25" customHeight="1">
      <c r="A3" s="92" t="str">
        <f>[1]Index!A3</f>
        <v>Name of the Project:</v>
      </c>
      <c r="B3" s="92"/>
      <c r="C3" s="93" t="s">
        <v>168</v>
      </c>
      <c r="D3" s="93"/>
      <c r="E3" s="93"/>
      <c r="F3" s="93"/>
      <c r="G3" s="59"/>
      <c r="H3" s="59"/>
      <c r="I3" s="59"/>
      <c r="J3" s="45"/>
    </row>
    <row r="4" spans="1:10" ht="17.25" customHeight="1">
      <c r="A4" s="92" t="str">
        <f>[1]Index!A4</f>
        <v>Name of the Transmission Element:</v>
      </c>
      <c r="B4" s="92"/>
      <c r="C4" s="92" t="s">
        <v>135</v>
      </c>
      <c r="D4" s="92"/>
      <c r="E4" s="92"/>
      <c r="F4" s="92"/>
      <c r="G4" s="59"/>
      <c r="H4" s="59"/>
      <c r="I4" s="59"/>
      <c r="J4" s="45"/>
    </row>
    <row r="5" spans="1:10">
      <c r="A5" s="104" t="str">
        <f>[1]Index!D19</f>
        <v>Break-up of Construction/ Supply/ Service packages</v>
      </c>
      <c r="B5" s="104"/>
      <c r="C5" s="104"/>
      <c r="D5" s="104"/>
      <c r="E5" s="104"/>
      <c r="F5" s="104"/>
      <c r="G5" s="104"/>
      <c r="H5" s="2" t="s">
        <v>0</v>
      </c>
      <c r="I5" s="2" t="str">
        <f>[1]Index!C19</f>
        <v>F9</v>
      </c>
      <c r="J5" s="45"/>
    </row>
    <row r="6" spans="1:10">
      <c r="A6" s="22"/>
      <c r="B6" s="23"/>
      <c r="C6" s="23"/>
      <c r="D6" s="12"/>
      <c r="E6" s="12"/>
      <c r="F6" s="12"/>
      <c r="G6" s="12"/>
      <c r="H6" s="22"/>
      <c r="I6" s="23"/>
      <c r="J6" s="46"/>
    </row>
    <row r="7" spans="1:10">
      <c r="A7" s="5"/>
      <c r="B7" s="24" t="s">
        <v>1</v>
      </c>
      <c r="C7" s="24">
        <v>1</v>
      </c>
      <c r="D7" s="24">
        <v>2</v>
      </c>
      <c r="E7" s="24">
        <v>3</v>
      </c>
      <c r="F7" s="24">
        <v>4</v>
      </c>
      <c r="G7" s="24">
        <v>5</v>
      </c>
      <c r="H7" s="5">
        <v>6</v>
      </c>
      <c r="I7" s="24" t="s">
        <v>118</v>
      </c>
      <c r="J7" s="45"/>
    </row>
    <row r="8" spans="1:10">
      <c r="A8" s="47">
        <v>1</v>
      </c>
      <c r="B8" s="39" t="s">
        <v>119</v>
      </c>
      <c r="C8" s="39"/>
      <c r="D8" s="39"/>
      <c r="E8" s="39"/>
      <c r="F8" s="39"/>
      <c r="G8" s="39"/>
      <c r="H8" s="47"/>
      <c r="I8" s="39"/>
    </row>
    <row r="9" spans="1:10" ht="15.6">
      <c r="A9" s="47">
        <v>2</v>
      </c>
      <c r="B9" s="39" t="s">
        <v>120</v>
      </c>
      <c r="C9" s="39"/>
      <c r="D9" s="39"/>
      <c r="E9" s="39"/>
      <c r="F9" s="39"/>
      <c r="G9" s="39"/>
      <c r="H9" s="47"/>
      <c r="I9" s="39"/>
    </row>
    <row r="10" spans="1:10">
      <c r="A10" s="47">
        <v>3</v>
      </c>
      <c r="B10" s="39" t="s">
        <v>121</v>
      </c>
      <c r="C10" s="39" t="s">
        <v>148</v>
      </c>
      <c r="D10" s="39"/>
      <c r="E10" s="39"/>
      <c r="F10" s="39"/>
      <c r="G10" s="39"/>
      <c r="H10" s="47"/>
      <c r="I10" s="39"/>
    </row>
    <row r="11" spans="1:10">
      <c r="A11" s="47">
        <v>4</v>
      </c>
      <c r="B11" s="39" t="s">
        <v>122</v>
      </c>
      <c r="C11" s="39">
        <v>3</v>
      </c>
      <c r="D11" s="39"/>
      <c r="E11" s="39"/>
      <c r="F11" s="39"/>
      <c r="G11" s="39"/>
      <c r="H11" s="47"/>
      <c r="I11" s="39"/>
    </row>
    <row r="12" spans="1:10">
      <c r="A12" s="47">
        <v>5</v>
      </c>
      <c r="B12" s="39" t="s">
        <v>123</v>
      </c>
      <c r="C12" s="39" t="s">
        <v>164</v>
      </c>
      <c r="D12" s="39"/>
      <c r="E12" s="39"/>
      <c r="F12" s="39"/>
      <c r="G12" s="39"/>
      <c r="H12" s="47"/>
      <c r="I12" s="39"/>
    </row>
    <row r="13" spans="1:10">
      <c r="A13" s="47">
        <v>6</v>
      </c>
      <c r="B13" s="39" t="s">
        <v>124</v>
      </c>
      <c r="C13" s="39" t="s">
        <v>164</v>
      </c>
      <c r="D13" s="39"/>
      <c r="E13" s="39"/>
      <c r="F13" s="39"/>
      <c r="G13" s="39"/>
      <c r="H13" s="47"/>
      <c r="I13" s="39"/>
    </row>
    <row r="14" spans="1:10" ht="26.4">
      <c r="A14" s="47">
        <v>7</v>
      </c>
      <c r="B14" s="39" t="s">
        <v>125</v>
      </c>
      <c r="C14" s="73" t="s">
        <v>141</v>
      </c>
      <c r="D14" s="39"/>
      <c r="E14" s="39"/>
      <c r="F14" s="39"/>
      <c r="G14" s="39"/>
      <c r="H14" s="47"/>
      <c r="I14" s="39"/>
    </row>
    <row r="15" spans="1:10" ht="37.5" customHeight="1">
      <c r="A15" s="47">
        <v>8</v>
      </c>
      <c r="B15" s="39" t="s">
        <v>150</v>
      </c>
      <c r="C15" s="73" t="s">
        <v>180</v>
      </c>
      <c r="D15" s="39"/>
      <c r="E15" s="39"/>
      <c r="F15" s="39"/>
      <c r="G15" s="39"/>
      <c r="H15" s="47"/>
      <c r="I15" s="39"/>
    </row>
    <row r="16" spans="1:10" ht="26.4">
      <c r="A16" s="39">
        <v>9</v>
      </c>
      <c r="B16" s="39" t="s">
        <v>126</v>
      </c>
      <c r="C16" s="73" t="s">
        <v>151</v>
      </c>
      <c r="D16" s="39"/>
      <c r="E16" s="39"/>
      <c r="F16" s="39"/>
      <c r="G16" s="39"/>
      <c r="H16" s="39"/>
      <c r="I16" s="39"/>
    </row>
    <row r="17" spans="1:18" ht="26.4">
      <c r="A17" s="39">
        <v>10</v>
      </c>
      <c r="B17" s="73" t="s">
        <v>127</v>
      </c>
      <c r="C17" s="39"/>
      <c r="D17" s="39"/>
      <c r="E17" s="39"/>
      <c r="F17" s="39"/>
      <c r="G17" s="39"/>
      <c r="H17" s="39"/>
      <c r="I17" s="39"/>
    </row>
    <row r="18" spans="1:18" ht="26.4">
      <c r="A18" s="39">
        <v>11</v>
      </c>
      <c r="B18" s="39" t="s">
        <v>128</v>
      </c>
      <c r="C18" s="73" t="s">
        <v>153</v>
      </c>
      <c r="D18" s="39"/>
      <c r="E18" s="39"/>
      <c r="F18" s="39"/>
      <c r="G18" s="39"/>
      <c r="H18" s="39"/>
      <c r="I18" s="39"/>
    </row>
    <row r="19" spans="1:18" ht="39.6">
      <c r="A19" s="39">
        <v>12</v>
      </c>
      <c r="B19" s="39" t="s">
        <v>109</v>
      </c>
      <c r="C19" s="73" t="s">
        <v>152</v>
      </c>
      <c r="D19" s="39"/>
      <c r="E19" s="39"/>
      <c r="F19" s="39"/>
      <c r="G19" s="39"/>
      <c r="H19" s="39"/>
      <c r="I19" s="39"/>
    </row>
    <row r="20" spans="1:18">
      <c r="A20" s="38">
        <v>13</v>
      </c>
      <c r="B20" s="38" t="s">
        <v>129</v>
      </c>
      <c r="C20" s="38"/>
      <c r="D20" s="38"/>
      <c r="E20" s="38"/>
      <c r="F20" s="38"/>
      <c r="G20" s="38"/>
      <c r="H20" s="38"/>
      <c r="I20" s="38"/>
    </row>
    <row r="21" spans="1:18">
      <c r="A21" s="116"/>
      <c r="B21" s="117"/>
      <c r="C21" s="117"/>
      <c r="D21" s="117"/>
      <c r="E21" s="117"/>
      <c r="F21" s="117"/>
      <c r="G21" s="117"/>
      <c r="H21" s="117"/>
      <c r="I21" s="118"/>
    </row>
    <row r="22" spans="1:18">
      <c r="A22" s="119" t="s">
        <v>130</v>
      </c>
      <c r="B22" s="119"/>
      <c r="C22" s="119"/>
      <c r="D22" s="119"/>
      <c r="E22" s="119"/>
      <c r="F22" s="119"/>
      <c r="G22" s="119"/>
      <c r="H22" s="119"/>
      <c r="I22" s="119"/>
      <c r="J22" s="48"/>
      <c r="K22" s="44"/>
      <c r="L22" s="44"/>
      <c r="M22" s="44"/>
      <c r="N22" s="44"/>
      <c r="O22" s="44"/>
      <c r="P22" s="44"/>
      <c r="Q22" s="44"/>
      <c r="R22" s="44"/>
    </row>
    <row r="23" spans="1:18" ht="15.6">
      <c r="A23" s="119" t="s">
        <v>131</v>
      </c>
      <c r="B23" s="119"/>
      <c r="C23" s="119"/>
      <c r="D23" s="119"/>
      <c r="E23" s="119"/>
      <c r="F23" s="119"/>
      <c r="G23" s="119"/>
      <c r="H23" s="119"/>
      <c r="I23" s="119"/>
      <c r="J23" s="49"/>
      <c r="K23" s="44"/>
      <c r="L23" s="44"/>
      <c r="M23" s="44"/>
      <c r="N23" s="44"/>
      <c r="O23" s="44"/>
      <c r="P23" s="44"/>
      <c r="Q23" s="44"/>
      <c r="R23" s="44"/>
    </row>
    <row r="24" spans="1:18">
      <c r="A24" s="50"/>
      <c r="B24" s="51"/>
      <c r="C24" s="18"/>
      <c r="D24" s="18"/>
      <c r="E24" s="18"/>
      <c r="F24" s="18"/>
      <c r="G24" s="18"/>
      <c r="H24" s="50"/>
      <c r="I24" s="51"/>
      <c r="J24" s="52"/>
      <c r="K24" s="44"/>
      <c r="L24" s="44"/>
      <c r="M24" s="44"/>
      <c r="N24" s="44"/>
      <c r="O24" s="44"/>
      <c r="P24" s="44"/>
      <c r="Q24" s="44"/>
      <c r="R24" s="44"/>
    </row>
    <row r="25" spans="1:18">
      <c r="A25" s="50"/>
      <c r="B25" s="51"/>
      <c r="C25" s="53"/>
      <c r="D25" s="53"/>
      <c r="E25" s="18"/>
      <c r="F25" s="18"/>
      <c r="G25" s="18"/>
      <c r="I25" s="51"/>
      <c r="J25" s="52"/>
      <c r="K25" s="44"/>
      <c r="L25" s="44"/>
      <c r="M25" s="44"/>
      <c r="N25" s="44"/>
      <c r="O25" s="44"/>
      <c r="P25" s="44"/>
      <c r="Q25" s="44"/>
      <c r="R25" s="44"/>
    </row>
    <row r="26" spans="1:18">
      <c r="A26" s="44"/>
      <c r="B26" s="44"/>
      <c r="C26" s="44"/>
      <c r="D26" s="44"/>
      <c r="E26" s="44"/>
      <c r="F26" s="44"/>
      <c r="G26" s="44"/>
      <c r="H26" s="44"/>
      <c r="I26" s="52"/>
      <c r="J26" s="52"/>
      <c r="K26" s="44"/>
    </row>
    <row r="27" spans="1:18">
      <c r="H27" s="54" t="s">
        <v>12</v>
      </c>
      <c r="I27" s="55"/>
      <c r="J27" s="55"/>
    </row>
  </sheetData>
  <mergeCells count="10">
    <mergeCell ref="A5:G5"/>
    <mergeCell ref="A21:I21"/>
    <mergeCell ref="A22:I22"/>
    <mergeCell ref="A23:I23"/>
    <mergeCell ref="A2:B2"/>
    <mergeCell ref="C2:F2"/>
    <mergeCell ref="A3:B3"/>
    <mergeCell ref="C3:F3"/>
    <mergeCell ref="A4:B4"/>
    <mergeCell ref="C4:F4"/>
  </mergeCells>
  <pageMargins left="0.43307086614173229" right="0.43307086614173229" top="0.51181102362204722" bottom="0.51181102362204722" header="0.31496062992125984" footer="0.31496062992125984"/>
  <pageSetup scale="8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F36"/>
  <sheetViews>
    <sheetView workbookViewId="0">
      <selection activeCell="D22" sqref="D22:D23"/>
    </sheetView>
  </sheetViews>
  <sheetFormatPr defaultRowHeight="14.4"/>
  <cols>
    <col min="1" max="1" width="8.6640625" customWidth="1"/>
    <col min="2" max="2" width="51.44140625" customWidth="1"/>
    <col min="3" max="3" width="16.88671875" customWidth="1"/>
    <col min="4" max="4" width="29.5546875" customWidth="1"/>
    <col min="5" max="5" width="5.33203125" customWidth="1"/>
    <col min="6" max="6" width="9.109375" hidden="1" customWidth="1"/>
  </cols>
  <sheetData>
    <row r="1" spans="1:6">
      <c r="A1" s="1"/>
      <c r="B1" s="1"/>
      <c r="C1" s="12"/>
      <c r="D1" s="12"/>
    </row>
    <row r="2" spans="1:6">
      <c r="A2" s="92" t="str">
        <f>[1]Index!A2:C2</f>
        <v>Name of Company:</v>
      </c>
      <c r="B2" s="92"/>
      <c r="C2" s="92" t="s">
        <v>133</v>
      </c>
      <c r="D2" s="92"/>
      <c r="E2" s="92"/>
      <c r="F2" s="92"/>
    </row>
    <row r="3" spans="1:6" ht="66" customHeight="1">
      <c r="A3" s="92" t="str">
        <f>[1]Index!A3:C3</f>
        <v>Name of the Project:</v>
      </c>
      <c r="B3" s="92"/>
      <c r="C3" s="93" t="s">
        <v>142</v>
      </c>
      <c r="D3" s="93"/>
      <c r="E3" s="93"/>
      <c r="F3" s="93"/>
    </row>
    <row r="4" spans="1:6">
      <c r="A4" s="92" t="str">
        <f>[1]Index!A4:C4</f>
        <v>Name of the Transmission Element:</v>
      </c>
      <c r="B4" s="92"/>
      <c r="C4" s="92" t="s">
        <v>135</v>
      </c>
      <c r="D4" s="92"/>
      <c r="E4" s="92"/>
      <c r="F4" s="92"/>
    </row>
    <row r="5" spans="1:6">
      <c r="A5" s="1"/>
      <c r="B5" s="1"/>
      <c r="C5" s="12"/>
      <c r="D5" s="12"/>
    </row>
    <row r="6" spans="1:6">
      <c r="A6" s="104" t="str">
        <f>[1]Index!D17</f>
        <v>Capital Cost Estimates and Schedule of Commissioning for New projects</v>
      </c>
      <c r="B6" s="104"/>
      <c r="C6" s="2" t="s">
        <v>0</v>
      </c>
      <c r="D6" s="2" t="str">
        <f>[1]Index!C17</f>
        <v>F7</v>
      </c>
    </row>
    <row r="7" spans="1:6" ht="30" customHeight="1">
      <c r="A7" s="4"/>
      <c r="B7" s="13" t="s">
        <v>13</v>
      </c>
      <c r="C7" s="60"/>
      <c r="D7" s="61"/>
    </row>
    <row r="8" spans="1:6" ht="18" customHeight="1">
      <c r="A8" s="6"/>
      <c r="B8" s="13" t="s">
        <v>14</v>
      </c>
      <c r="C8" s="105" t="s">
        <v>137</v>
      </c>
      <c r="D8" s="106"/>
    </row>
    <row r="9" spans="1:6">
      <c r="A9" s="6"/>
      <c r="B9" s="13"/>
      <c r="C9" s="14" t="s">
        <v>15</v>
      </c>
      <c r="D9" s="14" t="s">
        <v>16</v>
      </c>
    </row>
    <row r="10" spans="1:6" ht="51.75" customHeight="1">
      <c r="A10" s="6"/>
      <c r="B10" s="13" t="s">
        <v>17</v>
      </c>
      <c r="C10" s="15" t="s">
        <v>173</v>
      </c>
      <c r="D10" s="15" t="s">
        <v>18</v>
      </c>
    </row>
    <row r="11" spans="1:6" ht="40.5" customHeight="1">
      <c r="A11" s="6"/>
      <c r="B11" s="13" t="s">
        <v>19</v>
      </c>
      <c r="C11" s="16" t="s">
        <v>132</v>
      </c>
      <c r="D11" s="16" t="s">
        <v>132</v>
      </c>
    </row>
    <row r="12" spans="1:6">
      <c r="A12" s="6"/>
      <c r="B12" s="98" t="s">
        <v>20</v>
      </c>
      <c r="C12" s="107"/>
      <c r="D12" s="108"/>
    </row>
    <row r="13" spans="1:6" ht="37.5" customHeight="1">
      <c r="A13" s="6"/>
      <c r="B13" s="13" t="s">
        <v>21</v>
      </c>
      <c r="C13" s="16" t="s">
        <v>132</v>
      </c>
      <c r="D13" s="16" t="s">
        <v>132</v>
      </c>
    </row>
    <row r="14" spans="1:6" ht="26.25" customHeight="1">
      <c r="A14" s="6"/>
      <c r="B14" s="13" t="s">
        <v>22</v>
      </c>
      <c r="C14" s="64">
        <v>160333090</v>
      </c>
      <c r="D14" s="64">
        <v>160333090</v>
      </c>
    </row>
    <row r="15" spans="1:6" ht="26.4">
      <c r="A15" s="6"/>
      <c r="B15" s="62" t="s">
        <v>23</v>
      </c>
      <c r="C15" s="64">
        <v>160333090</v>
      </c>
      <c r="D15" s="64">
        <v>160333090</v>
      </c>
    </row>
    <row r="16" spans="1:6">
      <c r="A16" s="6"/>
      <c r="B16" s="98" t="s">
        <v>24</v>
      </c>
      <c r="C16" s="107"/>
      <c r="D16" s="108"/>
    </row>
    <row r="17" spans="1:4" ht="42.75" customHeight="1">
      <c r="A17" s="6"/>
      <c r="B17" s="13" t="s">
        <v>21</v>
      </c>
      <c r="C17" s="16" t="s">
        <v>132</v>
      </c>
      <c r="D17" s="16" t="s">
        <v>132</v>
      </c>
    </row>
    <row r="18" spans="1:4">
      <c r="A18" s="16"/>
      <c r="B18" s="13" t="s">
        <v>22</v>
      </c>
      <c r="C18" s="64">
        <v>160333090</v>
      </c>
      <c r="D18" s="64">
        <v>160333090</v>
      </c>
    </row>
    <row r="19" spans="1:4" ht="21.75" customHeight="1">
      <c r="A19" s="16"/>
      <c r="B19" s="17" t="s">
        <v>25</v>
      </c>
      <c r="C19" s="65" t="s">
        <v>188</v>
      </c>
      <c r="D19" s="65" t="s">
        <v>188</v>
      </c>
    </row>
    <row r="20" spans="1:4" ht="16.5" customHeight="1">
      <c r="A20" s="16"/>
      <c r="B20" s="68" t="s">
        <v>26</v>
      </c>
      <c r="C20" s="16" t="s">
        <v>189</v>
      </c>
      <c r="D20" s="16" t="s">
        <v>189</v>
      </c>
    </row>
    <row r="21" spans="1:4">
      <c r="A21" s="16"/>
      <c r="B21" s="98" t="s">
        <v>27</v>
      </c>
      <c r="C21" s="99"/>
      <c r="D21" s="100"/>
    </row>
    <row r="22" spans="1:4" ht="31.5" customHeight="1">
      <c r="A22" s="16"/>
      <c r="B22" s="13" t="s">
        <v>21</v>
      </c>
      <c r="C22" s="16" t="s">
        <v>132</v>
      </c>
      <c r="D22" s="16" t="s">
        <v>132</v>
      </c>
    </row>
    <row r="23" spans="1:4">
      <c r="A23" s="16"/>
      <c r="B23" s="13" t="s">
        <v>22</v>
      </c>
      <c r="C23" s="64">
        <v>160333090</v>
      </c>
      <c r="D23" s="64">
        <v>160333090</v>
      </c>
    </row>
    <row r="24" spans="1:4" ht="65.25" customHeight="1">
      <c r="A24" s="16"/>
      <c r="B24" s="17" t="s">
        <v>28</v>
      </c>
      <c r="C24" s="32"/>
      <c r="D24" s="15" t="s">
        <v>174</v>
      </c>
    </row>
    <row r="25" spans="1:4">
      <c r="A25" s="16"/>
      <c r="B25" s="101" t="s">
        <v>29</v>
      </c>
      <c r="C25" s="102"/>
      <c r="D25" s="103"/>
    </row>
    <row r="26" spans="1:4" ht="12.75" customHeight="1">
      <c r="A26" s="16"/>
      <c r="B26" s="68" t="s">
        <v>30</v>
      </c>
      <c r="C26" s="16"/>
      <c r="D26" s="77" t="s">
        <v>175</v>
      </c>
    </row>
    <row r="27" spans="1:4" ht="15" customHeight="1">
      <c r="A27" s="16"/>
      <c r="B27" s="68" t="s">
        <v>31</v>
      </c>
      <c r="C27" s="16"/>
      <c r="D27" s="76" t="s">
        <v>176</v>
      </c>
    </row>
    <row r="28" spans="1:4" ht="13.5" customHeight="1">
      <c r="A28" s="16"/>
      <c r="B28" s="69" t="s">
        <v>32</v>
      </c>
      <c r="C28" s="16"/>
      <c r="D28" s="16"/>
    </row>
    <row r="29" spans="1:4" ht="12.75" customHeight="1">
      <c r="A29" s="16"/>
      <c r="B29" s="69" t="s">
        <v>33</v>
      </c>
      <c r="C29" s="16"/>
      <c r="D29" s="16"/>
    </row>
    <row r="30" spans="1:4" ht="23.25" customHeight="1">
      <c r="A30" s="16"/>
      <c r="B30" s="68" t="s">
        <v>34</v>
      </c>
      <c r="C30" s="16" t="s">
        <v>140</v>
      </c>
      <c r="D30" s="16"/>
    </row>
    <row r="31" spans="1:4">
      <c r="A31" s="18"/>
      <c r="B31" s="18" t="s">
        <v>35</v>
      </c>
      <c r="C31" s="18"/>
      <c r="D31" s="18"/>
    </row>
    <row r="32" spans="1:4">
      <c r="A32" s="18"/>
      <c r="B32" s="18" t="s">
        <v>36</v>
      </c>
      <c r="C32" s="18"/>
      <c r="D32" s="18"/>
    </row>
    <row r="33" spans="1:4">
      <c r="A33" s="18"/>
      <c r="B33" s="18" t="s">
        <v>37</v>
      </c>
      <c r="C33" s="18"/>
      <c r="D33" s="18"/>
    </row>
    <row r="34" spans="1:4">
      <c r="A34" s="18"/>
      <c r="B34" s="18" t="s">
        <v>38</v>
      </c>
      <c r="C34" s="18"/>
      <c r="D34" s="18"/>
    </row>
    <row r="35" spans="1:4">
      <c r="A35" s="12"/>
      <c r="B35" s="12"/>
      <c r="C35" s="12"/>
      <c r="D35" s="12"/>
    </row>
    <row r="36" spans="1:4">
      <c r="A36" s="12"/>
      <c r="B36" s="12"/>
      <c r="C36" s="12"/>
      <c r="D36" s="19" t="s">
        <v>12</v>
      </c>
    </row>
  </sheetData>
  <mergeCells count="12">
    <mergeCell ref="A2:B2"/>
    <mergeCell ref="A3:B3"/>
    <mergeCell ref="A4:B4"/>
    <mergeCell ref="C2:F2"/>
    <mergeCell ref="C3:F3"/>
    <mergeCell ref="C4:F4"/>
    <mergeCell ref="B21:D21"/>
    <mergeCell ref="B25:D25"/>
    <mergeCell ref="A6:B6"/>
    <mergeCell ref="C8:D8"/>
    <mergeCell ref="B12:D12"/>
    <mergeCell ref="B16:D16"/>
  </mergeCells>
  <pageMargins left="0.43307086614173229" right="0.43307086614173229" top="0.51181102362204722" bottom="0.51181102362204722" header="0.31496062992125984" footer="0.31496062992125984"/>
  <pageSetup scale="86" orientation="portrait" r:id="rId1"/>
</worksheet>
</file>

<file path=xl/worksheets/sheet3.xml><?xml version="1.0" encoding="utf-8"?>
<worksheet xmlns="http://schemas.openxmlformats.org/spreadsheetml/2006/main" xmlns:r="http://schemas.openxmlformats.org/officeDocument/2006/relationships">
  <dimension ref="A1:O87"/>
  <sheetViews>
    <sheetView topLeftCell="C1" workbookViewId="0">
      <selection activeCell="E14" sqref="E14:E27"/>
    </sheetView>
  </sheetViews>
  <sheetFormatPr defaultColWidth="9.109375" defaultRowHeight="13.2"/>
  <cols>
    <col min="1" max="1" width="4.33203125" style="21" customWidth="1"/>
    <col min="2" max="2" width="47.44140625" style="81" customWidth="1"/>
    <col min="3" max="3" width="11.109375" style="21" customWidth="1"/>
    <col min="4" max="4" width="35.109375" style="21" customWidth="1"/>
    <col min="5" max="5" width="12.109375" style="21" customWidth="1"/>
    <col min="6" max="6" width="11.44140625" style="21" customWidth="1"/>
    <col min="7" max="7" width="15" style="21" customWidth="1"/>
    <col min="8" max="8" width="9.109375" style="12" hidden="1" customWidth="1"/>
    <col min="9" max="9" width="13" style="12" customWidth="1"/>
    <col min="10" max="10" width="14.33203125" style="12" customWidth="1"/>
    <col min="11" max="11" width="15.88671875" style="12" customWidth="1"/>
    <col min="12" max="16384" width="9.109375" style="12"/>
  </cols>
  <sheetData>
    <row r="1" spans="1:11">
      <c r="A1" s="92" t="str">
        <f>[1]Index!A2:C2</f>
        <v>Name of Company:</v>
      </c>
      <c r="B1" s="92"/>
      <c r="C1" s="59"/>
      <c r="D1" s="59"/>
      <c r="E1" s="92" t="s">
        <v>133</v>
      </c>
      <c r="F1" s="92"/>
      <c r="G1" s="92"/>
      <c r="H1" s="92"/>
    </row>
    <row r="2" spans="1:11" ht="54" customHeight="1">
      <c r="A2" s="92" t="str">
        <f>[1]Index!A3:C3</f>
        <v>Name of the Project:</v>
      </c>
      <c r="B2" s="92"/>
      <c r="C2" s="59"/>
      <c r="D2" s="59"/>
      <c r="E2" s="93" t="s">
        <v>155</v>
      </c>
      <c r="F2" s="93"/>
      <c r="G2" s="93"/>
      <c r="H2" s="93"/>
    </row>
    <row r="3" spans="1:11">
      <c r="A3" s="92" t="str">
        <f>[1]Index!A4:C4</f>
        <v>Name of the Transmission Element:</v>
      </c>
      <c r="B3" s="92"/>
      <c r="C3" s="59"/>
      <c r="D3" s="59"/>
      <c r="E3" s="92" t="s">
        <v>135</v>
      </c>
      <c r="F3" s="92"/>
      <c r="G3" s="92"/>
      <c r="H3" s="92"/>
    </row>
    <row r="4" spans="1:11">
      <c r="A4" s="104" t="str">
        <f>[1]Index!D18</f>
        <v>Break-up of Project Cost for Transmission System</v>
      </c>
      <c r="B4" s="104"/>
      <c r="C4" s="104"/>
      <c r="D4" s="104"/>
      <c r="E4" s="104"/>
      <c r="F4" s="3" t="s">
        <v>0</v>
      </c>
      <c r="G4" s="3" t="str">
        <f>[1]Index!C18</f>
        <v>F8</v>
      </c>
    </row>
    <row r="5" spans="1:11">
      <c r="A5" s="22"/>
      <c r="B5" s="78"/>
      <c r="C5" s="22"/>
      <c r="G5" s="21" t="s">
        <v>5</v>
      </c>
    </row>
    <row r="6" spans="1:11" s="26" customFormat="1" ht="42.75" customHeight="1">
      <c r="A6" s="5" t="s">
        <v>39</v>
      </c>
      <c r="B6" s="24" t="s">
        <v>40</v>
      </c>
      <c r="C6" s="24" t="s">
        <v>41</v>
      </c>
      <c r="D6" s="24" t="s">
        <v>42</v>
      </c>
      <c r="E6" s="24" t="s">
        <v>43</v>
      </c>
      <c r="F6" s="24" t="s">
        <v>44</v>
      </c>
      <c r="G6" s="24" t="s">
        <v>45</v>
      </c>
      <c r="H6" s="25"/>
    </row>
    <row r="7" spans="1:11" s="26" customFormat="1">
      <c r="A7" s="5"/>
      <c r="B7" s="24" t="s">
        <v>46</v>
      </c>
      <c r="C7" s="24" t="s">
        <v>47</v>
      </c>
      <c r="D7" s="24" t="s">
        <v>48</v>
      </c>
      <c r="E7" s="24" t="s">
        <v>49</v>
      </c>
      <c r="F7" s="24" t="s">
        <v>50</v>
      </c>
      <c r="G7" s="24" t="s">
        <v>51</v>
      </c>
      <c r="H7" s="25"/>
    </row>
    <row r="8" spans="1:11" ht="15.75" customHeight="1">
      <c r="A8" s="27" t="s">
        <v>46</v>
      </c>
      <c r="B8" s="17" t="s">
        <v>52</v>
      </c>
      <c r="C8" s="28" t="s">
        <v>136</v>
      </c>
      <c r="D8" s="72"/>
      <c r="E8" s="72"/>
      <c r="F8" s="72"/>
      <c r="G8" s="28"/>
    </row>
    <row r="9" spans="1:11" ht="14.25" customHeight="1">
      <c r="A9" s="27">
        <v>1</v>
      </c>
      <c r="B9" s="29" t="s">
        <v>53</v>
      </c>
      <c r="C9" s="28"/>
      <c r="D9" s="72"/>
      <c r="E9" s="72"/>
      <c r="F9" s="72"/>
      <c r="G9" s="28"/>
      <c r="I9" s="110" t="s">
        <v>191</v>
      </c>
      <c r="J9" s="111"/>
      <c r="K9" s="112"/>
    </row>
    <row r="10" spans="1:11" ht="15.75" customHeight="1">
      <c r="A10" s="30">
        <v>1.1000000000000001</v>
      </c>
      <c r="B10" s="13" t="s">
        <v>54</v>
      </c>
      <c r="C10" s="28"/>
      <c r="D10" s="72">
        <v>0</v>
      </c>
      <c r="E10" s="72"/>
      <c r="F10" s="72"/>
      <c r="G10" s="28"/>
      <c r="I10" s="82" t="s">
        <v>192</v>
      </c>
      <c r="J10" s="82" t="s">
        <v>193</v>
      </c>
      <c r="K10" s="82" t="s">
        <v>194</v>
      </c>
    </row>
    <row r="11" spans="1:11" ht="27" customHeight="1">
      <c r="A11" s="30">
        <v>1.2</v>
      </c>
      <c r="B11" s="13" t="s">
        <v>55</v>
      </c>
      <c r="C11" s="28"/>
      <c r="D11" s="72">
        <v>22700000</v>
      </c>
      <c r="E11" s="72"/>
      <c r="F11" s="72"/>
      <c r="G11" s="28"/>
      <c r="I11" s="16">
        <v>8.3689999999999998</v>
      </c>
      <c r="J11" s="16">
        <v>177919</v>
      </c>
      <c r="K11" s="16">
        <f>I11*J11</f>
        <v>1489004.111</v>
      </c>
    </row>
    <row r="12" spans="1:11">
      <c r="A12" s="30"/>
      <c r="B12" s="29" t="s">
        <v>56</v>
      </c>
      <c r="C12" s="31">
        <f>SUM(C10:C11)</f>
        <v>0</v>
      </c>
      <c r="D12" s="72">
        <v>22700000</v>
      </c>
      <c r="E12" s="72"/>
      <c r="F12" s="72"/>
      <c r="G12" s="28"/>
      <c r="I12" s="16">
        <v>6</v>
      </c>
      <c r="J12" s="16">
        <v>4484</v>
      </c>
      <c r="K12" s="16">
        <f t="shared" ref="K12:K17" si="0">I12*J12</f>
        <v>26904</v>
      </c>
    </row>
    <row r="13" spans="1:11">
      <c r="A13" s="27">
        <v>2</v>
      </c>
      <c r="B13" s="29" t="s">
        <v>57</v>
      </c>
      <c r="C13" s="28"/>
      <c r="D13" s="72"/>
      <c r="E13" s="72"/>
      <c r="F13" s="72"/>
      <c r="G13" s="28"/>
      <c r="I13" s="16">
        <v>62</v>
      </c>
      <c r="J13" s="16">
        <v>4343</v>
      </c>
      <c r="K13" s="16">
        <f t="shared" si="0"/>
        <v>269266</v>
      </c>
    </row>
    <row r="14" spans="1:11">
      <c r="A14" s="30">
        <v>2.1</v>
      </c>
      <c r="B14" s="32" t="s">
        <v>58</v>
      </c>
      <c r="C14" s="28">
        <v>27558000</v>
      </c>
      <c r="D14" s="84">
        <v>32640000</v>
      </c>
      <c r="E14" s="113" t="s">
        <v>181</v>
      </c>
      <c r="F14" s="72"/>
      <c r="G14" s="28"/>
      <c r="I14" s="16">
        <v>80</v>
      </c>
      <c r="J14" s="16">
        <v>1174</v>
      </c>
      <c r="K14" s="16">
        <f t="shared" si="0"/>
        <v>93920</v>
      </c>
    </row>
    <row r="15" spans="1:11">
      <c r="A15" s="30">
        <v>2.2000000000000002</v>
      </c>
      <c r="B15" s="13" t="s">
        <v>59</v>
      </c>
      <c r="C15" s="28">
        <v>9540000</v>
      </c>
      <c r="D15" s="84">
        <v>10350000</v>
      </c>
      <c r="E15" s="114"/>
      <c r="F15" s="72"/>
      <c r="G15" s="28"/>
      <c r="I15" s="16">
        <v>2</v>
      </c>
      <c r="J15" s="16">
        <v>16295</v>
      </c>
      <c r="K15" s="16">
        <f t="shared" si="0"/>
        <v>32590</v>
      </c>
    </row>
    <row r="16" spans="1:11">
      <c r="A16" s="33">
        <v>2.2999999999999998</v>
      </c>
      <c r="B16" s="13" t="s">
        <v>147</v>
      </c>
      <c r="C16" s="28">
        <v>4173500</v>
      </c>
      <c r="D16" s="84">
        <v>2274832</v>
      </c>
      <c r="E16" s="114"/>
      <c r="F16" s="72"/>
      <c r="G16" s="28"/>
      <c r="I16" s="16">
        <v>40</v>
      </c>
      <c r="J16" s="16">
        <v>659</v>
      </c>
      <c r="K16" s="16">
        <f t="shared" si="0"/>
        <v>26360</v>
      </c>
    </row>
    <row r="17" spans="1:11">
      <c r="A17" s="33">
        <v>2.4</v>
      </c>
      <c r="B17" s="13" t="s">
        <v>60</v>
      </c>
      <c r="C17" s="28">
        <f>2637835.2+778766.4</f>
        <v>3416601.6</v>
      </c>
      <c r="D17" s="84">
        <v>8595350</v>
      </c>
      <c r="E17" s="114"/>
      <c r="F17" s="72"/>
      <c r="G17" s="28"/>
      <c r="I17" s="16">
        <v>2</v>
      </c>
      <c r="J17" s="16">
        <v>4343</v>
      </c>
      <c r="K17" s="16">
        <f t="shared" si="0"/>
        <v>8686</v>
      </c>
    </row>
    <row r="18" spans="1:11">
      <c r="A18" s="33">
        <v>2.5</v>
      </c>
      <c r="B18" s="34" t="s">
        <v>61</v>
      </c>
      <c r="C18" s="28">
        <f>594000+345000+420000+48000+21600</f>
        <v>1428600</v>
      </c>
      <c r="D18" s="84">
        <v>1427599</v>
      </c>
      <c r="E18" s="114"/>
      <c r="F18" s="72"/>
      <c r="G18" s="28"/>
      <c r="I18" s="16"/>
      <c r="J18" s="16" t="s">
        <v>46</v>
      </c>
      <c r="K18" s="40">
        <f>SUM(K11:K17)</f>
        <v>1946730.111</v>
      </c>
    </row>
    <row r="19" spans="1:11">
      <c r="A19" s="33">
        <v>2.6</v>
      </c>
      <c r="B19" s="34" t="s">
        <v>62</v>
      </c>
      <c r="C19" s="28">
        <v>279200</v>
      </c>
      <c r="D19" s="84">
        <v>176473</v>
      </c>
      <c r="E19" s="114"/>
      <c r="F19" s="72"/>
      <c r="G19" s="28"/>
      <c r="I19" s="110" t="s">
        <v>196</v>
      </c>
      <c r="J19" s="112"/>
      <c r="K19" s="16">
        <f>K18*0.15</f>
        <v>292009.51665000001</v>
      </c>
    </row>
    <row r="20" spans="1:11">
      <c r="A20" s="33">
        <v>2.7</v>
      </c>
      <c r="B20" s="34" t="s">
        <v>63</v>
      </c>
      <c r="C20" s="28"/>
      <c r="D20" s="84">
        <v>0</v>
      </c>
      <c r="E20" s="114"/>
      <c r="F20" s="72"/>
      <c r="G20" s="28"/>
      <c r="I20" s="110" t="s">
        <v>195</v>
      </c>
      <c r="J20" s="112"/>
      <c r="K20" s="16">
        <f>K19*0.1236</f>
        <v>36092.376257939999</v>
      </c>
    </row>
    <row r="21" spans="1:11">
      <c r="A21" s="33">
        <v>2.8</v>
      </c>
      <c r="B21" s="34" t="s">
        <v>64</v>
      </c>
      <c r="C21" s="28">
        <v>17900000</v>
      </c>
      <c r="D21" s="84">
        <v>82168836</v>
      </c>
      <c r="E21" s="114"/>
      <c r="F21" s="72"/>
      <c r="G21" s="28"/>
      <c r="I21" s="110" t="s">
        <v>197</v>
      </c>
      <c r="J21" s="112"/>
      <c r="K21" s="40">
        <f>SUM(K18:K20)</f>
        <v>2274832.0039079404</v>
      </c>
    </row>
    <row r="22" spans="1:11">
      <c r="A22" s="33"/>
      <c r="B22" s="35" t="s">
        <v>65</v>
      </c>
      <c r="C22" s="31">
        <f>SUM(C14:C21)</f>
        <v>64295901.600000001</v>
      </c>
      <c r="D22" s="84">
        <f>SUM(D14:D21)</f>
        <v>137633090</v>
      </c>
      <c r="E22" s="114"/>
      <c r="F22" s="72"/>
      <c r="G22" s="31"/>
    </row>
    <row r="23" spans="1:11">
      <c r="A23" s="36">
        <v>3</v>
      </c>
      <c r="B23" s="35" t="s">
        <v>66</v>
      </c>
      <c r="C23" s="28"/>
      <c r="D23" s="84">
        <v>0</v>
      </c>
      <c r="E23" s="114"/>
      <c r="F23" s="72"/>
      <c r="G23" s="28"/>
    </row>
    <row r="24" spans="1:11">
      <c r="A24" s="33">
        <v>3.1</v>
      </c>
      <c r="B24" s="34" t="s">
        <v>67</v>
      </c>
      <c r="C24" s="28">
        <v>0</v>
      </c>
      <c r="D24" s="84">
        <v>0</v>
      </c>
      <c r="E24" s="114"/>
      <c r="F24" s="72"/>
      <c r="G24" s="28"/>
    </row>
    <row r="25" spans="1:11">
      <c r="A25" s="33">
        <v>3.2</v>
      </c>
      <c r="B25" s="34" t="s">
        <v>68</v>
      </c>
      <c r="C25" s="28">
        <v>10573117.380000001</v>
      </c>
      <c r="D25" s="84">
        <v>0</v>
      </c>
      <c r="E25" s="114"/>
      <c r="F25" s="72"/>
      <c r="G25" s="28"/>
    </row>
    <row r="26" spans="1:11">
      <c r="A26" s="33"/>
      <c r="B26" s="35" t="s">
        <v>69</v>
      </c>
      <c r="C26" s="31">
        <f>SUM(C24:C25)</f>
        <v>10573117.380000001</v>
      </c>
      <c r="D26" s="84">
        <v>0</v>
      </c>
      <c r="E26" s="114"/>
      <c r="F26" s="72"/>
      <c r="G26" s="31"/>
    </row>
    <row r="27" spans="1:11">
      <c r="A27" s="33"/>
      <c r="B27" s="35" t="s">
        <v>70</v>
      </c>
      <c r="C27" s="31">
        <f>C26+C22+C12</f>
        <v>74869018.980000004</v>
      </c>
      <c r="D27" s="84">
        <f>SUM(D22:D26)</f>
        <v>137633090</v>
      </c>
      <c r="E27" s="115"/>
      <c r="F27" s="72"/>
      <c r="G27" s="31"/>
    </row>
    <row r="28" spans="1:11">
      <c r="A28" s="33"/>
      <c r="B28" s="34"/>
      <c r="C28" s="28"/>
      <c r="D28" s="72"/>
      <c r="E28" s="72"/>
      <c r="F28" s="72"/>
      <c r="G28" s="28"/>
    </row>
    <row r="29" spans="1:11">
      <c r="A29" s="36" t="s">
        <v>71</v>
      </c>
      <c r="B29" s="35" t="s">
        <v>72</v>
      </c>
      <c r="C29" s="28"/>
      <c r="D29" s="72"/>
      <c r="E29" s="72"/>
      <c r="F29" s="72"/>
      <c r="G29" s="28"/>
    </row>
    <row r="30" spans="1:11">
      <c r="A30" s="36">
        <v>4</v>
      </c>
      <c r="B30" s="37" t="s">
        <v>73</v>
      </c>
      <c r="C30" s="28"/>
      <c r="D30" s="72"/>
      <c r="E30" s="72"/>
      <c r="F30" s="72"/>
      <c r="G30" s="28"/>
    </row>
    <row r="31" spans="1:11">
      <c r="A31" s="33">
        <v>4.0999999999999996</v>
      </c>
      <c r="B31" s="34" t="s">
        <v>54</v>
      </c>
      <c r="C31" s="28"/>
      <c r="D31" s="72"/>
      <c r="E31" s="72"/>
      <c r="F31" s="72"/>
      <c r="G31" s="28"/>
    </row>
    <row r="32" spans="1:11">
      <c r="A32" s="33">
        <v>4.2</v>
      </c>
      <c r="B32" s="82" t="s">
        <v>74</v>
      </c>
      <c r="C32" s="28"/>
      <c r="D32" s="72"/>
      <c r="E32" s="72"/>
      <c r="F32" s="72"/>
      <c r="G32" s="28"/>
    </row>
    <row r="33" spans="1:15">
      <c r="A33" s="33">
        <v>4.3</v>
      </c>
      <c r="B33" s="82" t="s">
        <v>75</v>
      </c>
      <c r="C33" s="28"/>
      <c r="D33" s="72"/>
      <c r="E33" s="72"/>
      <c r="F33" s="72"/>
      <c r="G33" s="28"/>
    </row>
    <row r="34" spans="1:15">
      <c r="A34" s="33"/>
      <c r="B34" s="38" t="s">
        <v>76</v>
      </c>
      <c r="C34" s="31">
        <f>SUM(C31:C33)</f>
        <v>0</v>
      </c>
      <c r="D34" s="72"/>
      <c r="E34" s="72"/>
      <c r="F34" s="72"/>
      <c r="G34" s="31"/>
    </row>
    <row r="35" spans="1:15">
      <c r="A35" s="36">
        <v>5</v>
      </c>
      <c r="B35" s="38" t="s">
        <v>77</v>
      </c>
      <c r="C35" s="28"/>
      <c r="D35" s="72"/>
      <c r="E35" s="72"/>
      <c r="F35" s="72"/>
      <c r="G35" s="28"/>
    </row>
    <row r="36" spans="1:15">
      <c r="A36" s="33">
        <v>5.0999999999999996</v>
      </c>
      <c r="B36" s="39" t="s">
        <v>78</v>
      </c>
      <c r="C36" s="28"/>
      <c r="D36" s="72"/>
      <c r="E36" s="72"/>
      <c r="F36" s="72"/>
      <c r="G36" s="28"/>
    </row>
    <row r="37" spans="1:15">
      <c r="A37" s="33">
        <v>5.2</v>
      </c>
      <c r="B37" s="39" t="s">
        <v>79</v>
      </c>
      <c r="C37" s="28"/>
      <c r="D37" s="72"/>
      <c r="E37" s="72"/>
      <c r="F37" s="72"/>
      <c r="G37" s="28"/>
    </row>
    <row r="38" spans="1:15">
      <c r="A38" s="33">
        <v>5.3</v>
      </c>
      <c r="B38" s="39" t="s">
        <v>80</v>
      </c>
      <c r="C38" s="28"/>
      <c r="D38" s="72"/>
      <c r="E38" s="72"/>
      <c r="F38" s="72"/>
      <c r="G38" s="28"/>
    </row>
    <row r="39" spans="1:15">
      <c r="A39" s="33">
        <v>5.4</v>
      </c>
      <c r="B39" s="39" t="s">
        <v>81</v>
      </c>
      <c r="C39" s="28"/>
      <c r="D39" s="72"/>
      <c r="E39" s="72"/>
      <c r="F39" s="72"/>
      <c r="G39" s="28"/>
    </row>
    <row r="40" spans="1:15">
      <c r="A40" s="33">
        <v>5.5</v>
      </c>
      <c r="B40" s="82" t="s">
        <v>82</v>
      </c>
      <c r="C40" s="28"/>
      <c r="D40" s="72"/>
      <c r="E40" s="72"/>
      <c r="F40" s="72"/>
      <c r="G40" s="28"/>
    </row>
    <row r="41" spans="1:15">
      <c r="A41" s="33"/>
      <c r="B41" s="83" t="s">
        <v>83</v>
      </c>
      <c r="C41" s="31">
        <f>SUM(C36:C40)</f>
        <v>0</v>
      </c>
      <c r="D41" s="72"/>
      <c r="E41" s="72"/>
      <c r="F41" s="72"/>
      <c r="G41" s="28"/>
    </row>
    <row r="42" spans="1:15">
      <c r="A42" s="36">
        <v>6</v>
      </c>
      <c r="B42" s="83" t="s">
        <v>84</v>
      </c>
      <c r="C42" s="28"/>
      <c r="D42" s="72"/>
      <c r="E42" s="72"/>
      <c r="F42" s="72"/>
      <c r="G42" s="28"/>
    </row>
    <row r="43" spans="1:15">
      <c r="A43" s="33">
        <v>6.1</v>
      </c>
      <c r="B43" s="82" t="s">
        <v>85</v>
      </c>
      <c r="C43" s="28"/>
      <c r="D43" s="72"/>
      <c r="E43" s="72"/>
      <c r="F43" s="72"/>
      <c r="G43" s="28"/>
    </row>
    <row r="44" spans="1:15">
      <c r="A44" s="33">
        <v>6.2</v>
      </c>
      <c r="B44" s="39" t="s">
        <v>86</v>
      </c>
      <c r="C44" s="28"/>
      <c r="D44" s="72"/>
      <c r="E44" s="72"/>
      <c r="F44" s="72"/>
      <c r="G44" s="28"/>
    </row>
    <row r="45" spans="1:15">
      <c r="A45" s="33">
        <v>6.3</v>
      </c>
      <c r="B45" s="39" t="s">
        <v>87</v>
      </c>
      <c r="C45" s="28"/>
      <c r="D45" s="72"/>
      <c r="E45" s="72"/>
      <c r="F45" s="72"/>
      <c r="G45" s="28"/>
    </row>
    <row r="46" spans="1:15">
      <c r="A46" s="33">
        <v>6.4</v>
      </c>
      <c r="B46" s="82" t="s">
        <v>88</v>
      </c>
      <c r="C46" s="31"/>
      <c r="D46" s="72"/>
      <c r="E46" s="72"/>
      <c r="F46" s="72"/>
      <c r="G46" s="31"/>
    </row>
    <row r="47" spans="1:15">
      <c r="A47" s="33">
        <v>6.5</v>
      </c>
      <c r="B47" s="82" t="s">
        <v>89</v>
      </c>
      <c r="C47" s="31"/>
      <c r="D47" s="72"/>
      <c r="E47" s="72"/>
      <c r="F47" s="72"/>
      <c r="G47" s="31"/>
      <c r="J47" s="12" t="s">
        <v>182</v>
      </c>
      <c r="K47" s="12" t="s">
        <v>183</v>
      </c>
      <c r="L47" s="12" t="s">
        <v>184</v>
      </c>
      <c r="M47" s="12" t="s">
        <v>185</v>
      </c>
      <c r="N47" s="12" t="s">
        <v>186</v>
      </c>
      <c r="O47" s="12" t="s">
        <v>187</v>
      </c>
    </row>
    <row r="48" spans="1:15">
      <c r="A48" s="33">
        <v>6.6</v>
      </c>
      <c r="B48" s="82" t="s">
        <v>90</v>
      </c>
      <c r="C48" s="31"/>
      <c r="D48" s="72"/>
      <c r="E48" s="72"/>
      <c r="F48" s="72"/>
      <c r="G48" s="31"/>
    </row>
    <row r="49" spans="1:7">
      <c r="A49" s="33">
        <v>6.7</v>
      </c>
      <c r="B49" s="82" t="s">
        <v>91</v>
      </c>
      <c r="C49" s="28"/>
      <c r="D49" s="72"/>
      <c r="E49" s="72"/>
      <c r="F49" s="72"/>
      <c r="G49" s="28"/>
    </row>
    <row r="50" spans="1:7">
      <c r="A50" s="33">
        <v>6.8</v>
      </c>
      <c r="B50" s="82" t="s">
        <v>92</v>
      </c>
      <c r="C50" s="28"/>
      <c r="D50" s="72"/>
      <c r="E50" s="72"/>
      <c r="F50" s="72"/>
      <c r="G50" s="28"/>
    </row>
    <row r="51" spans="1:7">
      <c r="A51" s="33">
        <v>6.9</v>
      </c>
      <c r="B51" s="82" t="s">
        <v>93</v>
      </c>
      <c r="C51" s="28"/>
      <c r="D51" s="72"/>
      <c r="E51" s="72"/>
      <c r="F51" s="72"/>
      <c r="G51" s="28"/>
    </row>
    <row r="52" spans="1:7">
      <c r="A52" s="33">
        <v>6.1</v>
      </c>
      <c r="B52" s="39" t="s">
        <v>94</v>
      </c>
      <c r="C52" s="28"/>
      <c r="D52" s="72"/>
      <c r="E52" s="72"/>
      <c r="F52" s="72"/>
      <c r="G52" s="28"/>
    </row>
    <row r="53" spans="1:7">
      <c r="A53" s="33">
        <v>6.11</v>
      </c>
      <c r="B53" s="39" t="s">
        <v>95</v>
      </c>
      <c r="C53" s="28"/>
      <c r="D53" s="72"/>
      <c r="E53" s="72"/>
      <c r="F53" s="72"/>
      <c r="G53" s="28"/>
    </row>
    <row r="54" spans="1:7">
      <c r="A54" s="33"/>
      <c r="B54" s="38" t="s">
        <v>96</v>
      </c>
      <c r="C54" s="31">
        <f>SUM(C43:C53)</f>
        <v>0</v>
      </c>
      <c r="D54" s="72"/>
      <c r="E54" s="72"/>
      <c r="F54" s="72"/>
      <c r="G54" s="31"/>
    </row>
    <row r="55" spans="1:7">
      <c r="A55" s="36">
        <v>7</v>
      </c>
      <c r="B55" s="38" t="s">
        <v>63</v>
      </c>
      <c r="C55" s="31"/>
      <c r="D55" s="72"/>
      <c r="E55" s="72"/>
      <c r="F55" s="72"/>
      <c r="G55" s="31"/>
    </row>
    <row r="56" spans="1:7">
      <c r="A56" s="33"/>
      <c r="B56" s="39"/>
      <c r="C56" s="28"/>
      <c r="D56" s="72"/>
      <c r="E56" s="72"/>
      <c r="F56" s="72"/>
      <c r="G56" s="28"/>
    </row>
    <row r="57" spans="1:7">
      <c r="A57" s="36">
        <v>8</v>
      </c>
      <c r="B57" s="38" t="s">
        <v>66</v>
      </c>
      <c r="C57" s="31"/>
      <c r="D57" s="72"/>
      <c r="E57" s="72"/>
      <c r="F57" s="72"/>
      <c r="G57" s="31"/>
    </row>
    <row r="58" spans="1:7">
      <c r="A58" s="33">
        <v>8.1</v>
      </c>
      <c r="B58" s="39" t="s">
        <v>67</v>
      </c>
      <c r="C58" s="28"/>
      <c r="D58" s="72"/>
      <c r="E58" s="72"/>
      <c r="F58" s="72"/>
      <c r="G58" s="28"/>
    </row>
    <row r="59" spans="1:7">
      <c r="A59" s="33">
        <v>8.1999999999999993</v>
      </c>
      <c r="B59" s="39" t="s">
        <v>68</v>
      </c>
      <c r="C59" s="28"/>
      <c r="D59" s="72"/>
      <c r="E59" s="72"/>
      <c r="F59" s="72"/>
      <c r="G59" s="28"/>
    </row>
    <row r="60" spans="1:7">
      <c r="A60" s="33"/>
      <c r="B60" s="38" t="s">
        <v>69</v>
      </c>
      <c r="C60" s="31">
        <f>SUM(C58:C59)</f>
        <v>0</v>
      </c>
      <c r="D60" s="72"/>
      <c r="E60" s="72"/>
      <c r="F60" s="72"/>
      <c r="G60" s="28"/>
    </row>
    <row r="61" spans="1:7">
      <c r="A61" s="41"/>
      <c r="B61" s="38" t="s">
        <v>97</v>
      </c>
      <c r="C61" s="31">
        <f>C60+C55+C54+C41+C34</f>
        <v>0</v>
      </c>
      <c r="D61" s="72"/>
      <c r="E61" s="72"/>
      <c r="F61" s="72"/>
      <c r="G61" s="28"/>
    </row>
    <row r="62" spans="1:7">
      <c r="A62" s="33"/>
      <c r="B62" s="39"/>
      <c r="C62" s="28"/>
      <c r="D62" s="72"/>
      <c r="E62" s="72"/>
      <c r="F62" s="72"/>
      <c r="G62" s="28"/>
    </row>
    <row r="63" spans="1:7">
      <c r="A63" s="36">
        <v>9</v>
      </c>
      <c r="B63" s="38" t="s">
        <v>98</v>
      </c>
      <c r="C63" s="28"/>
      <c r="D63" s="72"/>
      <c r="E63" s="72"/>
      <c r="F63" s="72"/>
      <c r="G63" s="28"/>
    </row>
    <row r="64" spans="1:7">
      <c r="A64" s="33">
        <v>9.1</v>
      </c>
      <c r="B64" s="39" t="s">
        <v>99</v>
      </c>
      <c r="C64" s="28"/>
      <c r="D64" s="72"/>
      <c r="E64" s="72"/>
      <c r="F64" s="72"/>
      <c r="G64" s="28"/>
    </row>
    <row r="65" spans="1:7">
      <c r="A65" s="33">
        <v>9.1999999999999993</v>
      </c>
      <c r="B65" s="39" t="s">
        <v>100</v>
      </c>
      <c r="C65" s="28"/>
      <c r="D65" s="72"/>
      <c r="E65" s="72"/>
      <c r="F65" s="72"/>
      <c r="G65" s="28"/>
    </row>
    <row r="66" spans="1:7">
      <c r="A66" s="33">
        <v>9.3000000000000007</v>
      </c>
      <c r="B66" s="39" t="s">
        <v>101</v>
      </c>
      <c r="C66" s="28"/>
      <c r="D66" s="72"/>
      <c r="E66" s="72"/>
      <c r="F66" s="72"/>
      <c r="G66" s="28"/>
    </row>
    <row r="67" spans="1:7">
      <c r="A67" s="33"/>
      <c r="B67" s="83" t="s">
        <v>102</v>
      </c>
      <c r="C67" s="31">
        <f>SUM(C64:C66)</f>
        <v>0</v>
      </c>
      <c r="D67" s="72"/>
      <c r="E67" s="72"/>
      <c r="F67" s="72"/>
      <c r="G67" s="31"/>
    </row>
    <row r="68" spans="1:7">
      <c r="A68" s="36">
        <v>10</v>
      </c>
      <c r="B68" s="83" t="s">
        <v>103</v>
      </c>
      <c r="C68" s="28"/>
      <c r="D68" s="72"/>
      <c r="E68" s="72"/>
      <c r="F68" s="72"/>
      <c r="G68" s="28"/>
    </row>
    <row r="69" spans="1:7">
      <c r="A69" s="33">
        <v>10.1</v>
      </c>
      <c r="B69" s="82" t="s">
        <v>104</v>
      </c>
      <c r="C69" s="31"/>
      <c r="D69" s="72"/>
      <c r="E69" s="72"/>
      <c r="F69" s="72"/>
      <c r="G69" s="31"/>
    </row>
    <row r="70" spans="1:7">
      <c r="A70" s="33">
        <v>10.199999999999999</v>
      </c>
      <c r="B70" s="39" t="s">
        <v>105</v>
      </c>
      <c r="C70" s="28"/>
      <c r="D70" s="72"/>
      <c r="E70" s="72"/>
      <c r="F70" s="72"/>
      <c r="G70" s="28"/>
    </row>
    <row r="71" spans="1:7">
      <c r="A71" s="33">
        <v>10.3</v>
      </c>
      <c r="B71" s="39" t="s">
        <v>106</v>
      </c>
      <c r="C71" s="28"/>
      <c r="D71" s="72"/>
      <c r="E71" s="72"/>
      <c r="F71" s="72"/>
      <c r="G71" s="28"/>
    </row>
    <row r="72" spans="1:7">
      <c r="A72" s="33"/>
      <c r="B72" s="38" t="s">
        <v>107</v>
      </c>
      <c r="C72" s="31">
        <f>SUM(C69:C71)</f>
        <v>0</v>
      </c>
      <c r="D72" s="72"/>
      <c r="E72" s="72"/>
      <c r="F72" s="72"/>
      <c r="G72" s="28"/>
    </row>
    <row r="73" spans="1:7">
      <c r="A73" s="33"/>
      <c r="B73" s="39"/>
      <c r="C73" s="28"/>
      <c r="D73" s="72"/>
      <c r="E73" s="72"/>
      <c r="F73" s="72"/>
      <c r="G73" s="28"/>
    </row>
    <row r="74" spans="1:7" ht="20.399999999999999">
      <c r="A74" s="36">
        <v>11</v>
      </c>
      <c r="B74" s="38" t="s">
        <v>108</v>
      </c>
      <c r="C74" s="31">
        <f>C27+C61+C67+C72</f>
        <v>74869018.980000004</v>
      </c>
      <c r="D74" s="85">
        <f>D27+D12</f>
        <v>160333090</v>
      </c>
      <c r="E74" s="72"/>
      <c r="F74" s="72"/>
      <c r="G74" s="28"/>
    </row>
    <row r="75" spans="1:7">
      <c r="A75" s="33"/>
      <c r="B75" s="39"/>
      <c r="C75" s="28"/>
      <c r="D75" s="72"/>
      <c r="E75" s="72"/>
      <c r="F75" s="72"/>
      <c r="G75" s="28"/>
    </row>
    <row r="76" spans="1:7">
      <c r="A76" s="36">
        <v>12</v>
      </c>
      <c r="B76" s="83" t="s">
        <v>109</v>
      </c>
      <c r="C76" s="31"/>
      <c r="D76" s="72" t="s">
        <v>188</v>
      </c>
      <c r="E76" s="72"/>
      <c r="F76" s="72"/>
      <c r="G76" s="31"/>
    </row>
    <row r="77" spans="1:7">
      <c r="A77" s="33">
        <v>12.1</v>
      </c>
      <c r="B77" s="82" t="s">
        <v>110</v>
      </c>
      <c r="C77" s="28">
        <v>19580549.129999999</v>
      </c>
      <c r="D77" s="72"/>
      <c r="E77" s="72"/>
      <c r="F77" s="72"/>
      <c r="G77" s="31"/>
    </row>
    <row r="78" spans="1:7">
      <c r="A78" s="33">
        <v>12.2</v>
      </c>
      <c r="B78" s="82" t="s">
        <v>111</v>
      </c>
      <c r="C78" s="31"/>
      <c r="D78" s="72"/>
      <c r="E78" s="72"/>
      <c r="F78" s="72"/>
      <c r="G78" s="31"/>
    </row>
    <row r="79" spans="1:7">
      <c r="A79" s="33">
        <v>12.3</v>
      </c>
      <c r="B79" s="39" t="s">
        <v>112</v>
      </c>
      <c r="C79" s="28"/>
      <c r="D79" s="72"/>
      <c r="E79" s="72"/>
      <c r="F79" s="72"/>
      <c r="G79" s="28"/>
    </row>
    <row r="80" spans="1:7">
      <c r="A80" s="33">
        <v>12.4</v>
      </c>
      <c r="B80" s="39" t="s">
        <v>113</v>
      </c>
      <c r="D80" s="72"/>
      <c r="E80" s="72"/>
      <c r="F80" s="72"/>
      <c r="G80" s="28"/>
    </row>
    <row r="81" spans="1:7">
      <c r="A81" s="33"/>
      <c r="B81" s="38" t="s">
        <v>114</v>
      </c>
      <c r="C81" s="31">
        <f>SUM(C77:C79)</f>
        <v>19580549.129999999</v>
      </c>
      <c r="D81" s="72"/>
      <c r="E81" s="72"/>
      <c r="F81" s="72"/>
      <c r="G81" s="31"/>
    </row>
    <row r="82" spans="1:7">
      <c r="A82" s="33"/>
      <c r="B82" s="39"/>
      <c r="C82" s="28"/>
      <c r="D82" s="72"/>
      <c r="E82" s="72"/>
      <c r="F82" s="72"/>
      <c r="G82" s="28"/>
    </row>
    <row r="83" spans="1:7" ht="52.5" customHeight="1">
      <c r="A83" s="36">
        <v>13</v>
      </c>
      <c r="B83" s="29" t="s">
        <v>115</v>
      </c>
      <c r="C83" s="31">
        <f>C81+C74</f>
        <v>94449568.109999999</v>
      </c>
      <c r="D83" s="15" t="s">
        <v>174</v>
      </c>
      <c r="E83" s="72"/>
      <c r="F83" s="72"/>
      <c r="G83" s="31"/>
    </row>
    <row r="84" spans="1:7">
      <c r="B84" s="81" t="s">
        <v>116</v>
      </c>
    </row>
    <row r="85" spans="1:7">
      <c r="B85" s="109" t="s">
        <v>117</v>
      </c>
      <c r="C85" s="109"/>
      <c r="D85" s="109"/>
      <c r="E85" s="109"/>
      <c r="F85" s="109"/>
      <c r="G85" s="109"/>
    </row>
    <row r="87" spans="1:7">
      <c r="F87" s="19" t="s">
        <v>12</v>
      </c>
    </row>
  </sheetData>
  <mergeCells count="13">
    <mergeCell ref="I9:K9"/>
    <mergeCell ref="I19:J19"/>
    <mergeCell ref="I20:J20"/>
    <mergeCell ref="I21:J21"/>
    <mergeCell ref="E14:E27"/>
    <mergeCell ref="A4:E4"/>
    <mergeCell ref="B85:G85"/>
    <mergeCell ref="A1:B1"/>
    <mergeCell ref="A2:B2"/>
    <mergeCell ref="A3:B3"/>
    <mergeCell ref="E1:H1"/>
    <mergeCell ref="E2:H2"/>
    <mergeCell ref="E3:H3"/>
  </mergeCells>
  <pageMargins left="0.45" right="0.45" top="0.5" bottom="0.5" header="0.3" footer="0.3"/>
  <pageSetup scale="88" orientation="landscape" r:id="rId1"/>
</worksheet>
</file>

<file path=xl/worksheets/sheet4.xml><?xml version="1.0" encoding="utf-8"?>
<worksheet xmlns="http://schemas.openxmlformats.org/spreadsheetml/2006/main" xmlns:r="http://schemas.openxmlformats.org/officeDocument/2006/relationships">
  <sheetPr>
    <pageSetUpPr fitToPage="1"/>
  </sheetPr>
  <dimension ref="A1:R26"/>
  <sheetViews>
    <sheetView workbookViewId="0">
      <selection activeCell="B32" sqref="B32"/>
    </sheetView>
  </sheetViews>
  <sheetFormatPr defaultColWidth="9.109375" defaultRowHeight="13.2"/>
  <cols>
    <col min="1" max="1" width="6.44140625" style="43" customWidth="1"/>
    <col min="2" max="2" width="63" style="43" customWidth="1"/>
    <col min="3" max="3" width="17.88671875" style="43" customWidth="1"/>
    <col min="4" max="16384" width="9.109375" style="43"/>
  </cols>
  <sheetData>
    <row r="1" spans="1:10">
      <c r="A1" s="20"/>
      <c r="B1" s="1"/>
      <c r="C1" s="12"/>
      <c r="D1" s="12"/>
      <c r="E1" s="12"/>
      <c r="F1" s="12"/>
      <c r="G1" s="12"/>
      <c r="H1" s="20"/>
      <c r="I1" s="1"/>
      <c r="J1" s="42"/>
    </row>
    <row r="2" spans="1:10" ht="18.75" customHeight="1">
      <c r="A2" s="92" t="str">
        <f>[1]Index!A2</f>
        <v>Name of Company:</v>
      </c>
      <c r="B2" s="92"/>
      <c r="C2" s="92" t="s">
        <v>133</v>
      </c>
      <c r="D2" s="92"/>
      <c r="E2" s="92"/>
      <c r="F2" s="92"/>
      <c r="G2" s="59"/>
      <c r="H2" s="59"/>
      <c r="I2" s="59"/>
      <c r="J2" s="44"/>
    </row>
    <row r="3" spans="1:10" ht="62.25" customHeight="1">
      <c r="A3" s="92" t="str">
        <f>[1]Index!A3</f>
        <v>Name of the Project:</v>
      </c>
      <c r="B3" s="92"/>
      <c r="C3" s="93" t="s">
        <v>134</v>
      </c>
      <c r="D3" s="93"/>
      <c r="E3" s="93"/>
      <c r="F3" s="93"/>
      <c r="G3" s="59"/>
      <c r="H3" s="59"/>
      <c r="I3" s="59"/>
      <c r="J3" s="45"/>
    </row>
    <row r="4" spans="1:10" ht="17.25" customHeight="1">
      <c r="A4" s="92" t="str">
        <f>[1]Index!A4</f>
        <v>Name of the Transmission Element:</v>
      </c>
      <c r="B4" s="92"/>
      <c r="C4" s="92" t="s">
        <v>135</v>
      </c>
      <c r="D4" s="92"/>
      <c r="E4" s="92"/>
      <c r="F4" s="92"/>
      <c r="G4" s="59"/>
      <c r="H4" s="59"/>
      <c r="I4" s="59"/>
      <c r="J4" s="45"/>
    </row>
    <row r="5" spans="1:10">
      <c r="A5" s="104" t="str">
        <f>[1]Index!D19</f>
        <v>Break-up of Construction/ Supply/ Service packages</v>
      </c>
      <c r="B5" s="104"/>
      <c r="C5" s="104"/>
      <c r="D5" s="104"/>
      <c r="E5" s="104"/>
      <c r="F5" s="104"/>
      <c r="G5" s="104"/>
      <c r="H5" s="2" t="s">
        <v>0</v>
      </c>
      <c r="I5" s="2" t="str">
        <f>[1]Index!C19</f>
        <v>F9</v>
      </c>
      <c r="J5" s="45"/>
    </row>
    <row r="6" spans="1:10">
      <c r="A6" s="22"/>
      <c r="B6" s="23"/>
      <c r="C6" s="23"/>
      <c r="D6" s="12"/>
      <c r="E6" s="12"/>
      <c r="F6" s="12"/>
      <c r="G6" s="12"/>
      <c r="H6" s="22"/>
      <c r="I6" s="23"/>
      <c r="J6" s="46"/>
    </row>
    <row r="7" spans="1:10">
      <c r="A7" s="5"/>
      <c r="B7" s="24" t="s">
        <v>1</v>
      </c>
      <c r="C7" s="24">
        <v>1</v>
      </c>
      <c r="D7" s="24">
        <v>2</v>
      </c>
      <c r="E7" s="24">
        <v>3</v>
      </c>
      <c r="F7" s="24">
        <v>4</v>
      </c>
      <c r="G7" s="24">
        <v>5</v>
      </c>
      <c r="H7" s="5">
        <v>6</v>
      </c>
      <c r="I7" s="24" t="s">
        <v>118</v>
      </c>
      <c r="J7" s="45"/>
    </row>
    <row r="8" spans="1:10">
      <c r="A8" s="47">
        <v>1</v>
      </c>
      <c r="B8" s="39" t="s">
        <v>119</v>
      </c>
      <c r="C8" s="39"/>
      <c r="D8" s="39"/>
      <c r="E8" s="39"/>
      <c r="F8" s="39"/>
      <c r="G8" s="39"/>
      <c r="H8" s="47"/>
      <c r="I8" s="39"/>
    </row>
    <row r="9" spans="1:10" ht="15.6">
      <c r="A9" s="47">
        <v>2</v>
      </c>
      <c r="B9" s="39" t="s">
        <v>120</v>
      </c>
      <c r="C9" s="39"/>
      <c r="D9" s="39"/>
      <c r="E9" s="39"/>
      <c r="F9" s="39"/>
      <c r="G9" s="39"/>
      <c r="H9" s="47"/>
      <c r="I9" s="39"/>
    </row>
    <row r="10" spans="1:10">
      <c r="A10" s="47">
        <v>3</v>
      </c>
      <c r="B10" s="39" t="s">
        <v>121</v>
      </c>
      <c r="C10" s="39" t="s">
        <v>148</v>
      </c>
      <c r="D10" s="39"/>
      <c r="E10" s="39"/>
      <c r="F10" s="39"/>
      <c r="G10" s="39"/>
      <c r="H10" s="47"/>
      <c r="I10" s="39"/>
    </row>
    <row r="11" spans="1:10">
      <c r="A11" s="47">
        <v>4</v>
      </c>
      <c r="B11" s="39" t="s">
        <v>122</v>
      </c>
      <c r="C11" s="39">
        <v>2</v>
      </c>
      <c r="D11" s="39"/>
      <c r="E11" s="39"/>
      <c r="F11" s="39"/>
      <c r="G11" s="39"/>
      <c r="H11" s="47"/>
      <c r="I11" s="39"/>
    </row>
    <row r="12" spans="1:10">
      <c r="A12" s="47">
        <v>5</v>
      </c>
      <c r="B12" s="39" t="s">
        <v>123</v>
      </c>
      <c r="C12" s="39" t="s">
        <v>149</v>
      </c>
      <c r="D12" s="39"/>
      <c r="E12" s="39"/>
      <c r="F12" s="39"/>
      <c r="G12" s="39"/>
      <c r="H12" s="47"/>
      <c r="I12" s="39"/>
    </row>
    <row r="13" spans="1:10">
      <c r="A13" s="47">
        <v>6</v>
      </c>
      <c r="B13" s="39" t="s">
        <v>124</v>
      </c>
      <c r="C13" s="39" t="s">
        <v>149</v>
      </c>
      <c r="D13" s="39"/>
      <c r="E13" s="39"/>
      <c r="F13" s="39"/>
      <c r="G13" s="39"/>
      <c r="H13" s="47"/>
      <c r="I13" s="39"/>
    </row>
    <row r="14" spans="1:10" ht="149.25" customHeight="1">
      <c r="A14" s="47">
        <v>7</v>
      </c>
      <c r="B14" s="34" t="s">
        <v>125</v>
      </c>
      <c r="C14" s="15" t="s">
        <v>178</v>
      </c>
      <c r="D14" s="39"/>
      <c r="E14" s="39"/>
      <c r="F14" s="39"/>
      <c r="G14" s="39"/>
      <c r="H14" s="47"/>
      <c r="I14" s="39"/>
    </row>
    <row r="15" spans="1:10" ht="26.4">
      <c r="A15" s="47">
        <v>8</v>
      </c>
      <c r="B15" s="39" t="s">
        <v>150</v>
      </c>
      <c r="C15" s="73" t="s">
        <v>177</v>
      </c>
      <c r="D15" s="39"/>
      <c r="E15" s="39"/>
      <c r="F15" s="39"/>
      <c r="G15" s="39"/>
      <c r="H15" s="47"/>
      <c r="I15" s="39"/>
    </row>
    <row r="16" spans="1:10">
      <c r="A16" s="39">
        <v>9</v>
      </c>
      <c r="B16" s="39" t="s">
        <v>126</v>
      </c>
      <c r="C16" s="73" t="s">
        <v>151</v>
      </c>
      <c r="D16" s="39"/>
      <c r="E16" s="39"/>
      <c r="F16" s="39"/>
      <c r="G16" s="39"/>
      <c r="H16" s="39"/>
      <c r="I16" s="39"/>
    </row>
    <row r="17" spans="1:18" ht="26.4">
      <c r="A17" s="39">
        <v>10</v>
      </c>
      <c r="B17" s="73" t="s">
        <v>127</v>
      </c>
      <c r="C17" s="39"/>
      <c r="D17" s="39"/>
      <c r="E17" s="39"/>
      <c r="F17" s="39"/>
      <c r="G17" s="39"/>
      <c r="H17" s="39"/>
      <c r="I17" s="39"/>
    </row>
    <row r="18" spans="1:18" ht="26.4">
      <c r="A18" s="39">
        <v>11</v>
      </c>
      <c r="B18" s="39" t="s">
        <v>128</v>
      </c>
      <c r="C18" s="73" t="s">
        <v>153</v>
      </c>
      <c r="D18" s="39"/>
      <c r="E18" s="39"/>
      <c r="F18" s="39"/>
      <c r="G18" s="39"/>
      <c r="H18" s="39"/>
      <c r="I18" s="39"/>
    </row>
    <row r="19" spans="1:18" ht="26.4">
      <c r="A19" s="39">
        <v>12</v>
      </c>
      <c r="B19" s="39" t="s">
        <v>109</v>
      </c>
      <c r="C19" s="73" t="s">
        <v>152</v>
      </c>
      <c r="D19" s="39"/>
      <c r="E19" s="39"/>
      <c r="F19" s="39"/>
      <c r="G19" s="39"/>
      <c r="H19" s="39"/>
      <c r="I19" s="39"/>
    </row>
    <row r="20" spans="1:18">
      <c r="A20" s="38">
        <v>13</v>
      </c>
      <c r="B20" s="38" t="s">
        <v>129</v>
      </c>
      <c r="C20" s="38"/>
      <c r="D20" s="38"/>
      <c r="E20" s="38"/>
      <c r="F20" s="38"/>
      <c r="G20" s="38"/>
      <c r="H20" s="38"/>
      <c r="I20" s="38"/>
    </row>
    <row r="21" spans="1:18">
      <c r="A21" s="116"/>
      <c r="B21" s="117"/>
      <c r="C21" s="117"/>
      <c r="D21" s="117"/>
      <c r="E21" s="117"/>
      <c r="F21" s="117"/>
      <c r="G21" s="117"/>
      <c r="H21" s="117"/>
      <c r="I21" s="118"/>
    </row>
    <row r="22" spans="1:18">
      <c r="A22" s="119" t="s">
        <v>130</v>
      </c>
      <c r="B22" s="119"/>
      <c r="C22" s="119"/>
      <c r="D22" s="119"/>
      <c r="E22" s="119"/>
      <c r="F22" s="119"/>
      <c r="G22" s="119"/>
      <c r="H22" s="119"/>
      <c r="I22" s="119"/>
      <c r="J22" s="48"/>
      <c r="K22" s="44"/>
      <c r="L22" s="44"/>
      <c r="M22" s="44"/>
      <c r="N22" s="44"/>
      <c r="O22" s="44"/>
      <c r="P22" s="44"/>
      <c r="Q22" s="44"/>
      <c r="R22" s="44"/>
    </row>
    <row r="23" spans="1:18" ht="15.6">
      <c r="A23" s="119" t="s">
        <v>131</v>
      </c>
      <c r="B23" s="119"/>
      <c r="C23" s="119"/>
      <c r="D23" s="119"/>
      <c r="E23" s="119"/>
      <c r="F23" s="119"/>
      <c r="G23" s="119"/>
      <c r="H23" s="119"/>
      <c r="I23" s="119"/>
      <c r="J23" s="49"/>
      <c r="K23" s="44"/>
      <c r="L23" s="44"/>
      <c r="M23" s="44"/>
      <c r="N23" s="44"/>
      <c r="O23" s="44"/>
      <c r="P23" s="44"/>
      <c r="Q23" s="44"/>
      <c r="R23" s="44"/>
    </row>
    <row r="24" spans="1:18">
      <c r="A24" s="50"/>
      <c r="B24" s="51"/>
      <c r="C24" s="18"/>
      <c r="D24" s="18"/>
      <c r="E24" s="18"/>
      <c r="F24" s="18"/>
      <c r="G24" s="18"/>
      <c r="H24" s="50"/>
      <c r="I24" s="51"/>
      <c r="J24" s="52"/>
      <c r="K24" s="44"/>
      <c r="L24" s="44"/>
      <c r="M24" s="44"/>
      <c r="N24" s="44"/>
      <c r="O24" s="44"/>
      <c r="P24" s="44"/>
      <c r="Q24" s="44"/>
      <c r="R24" s="44"/>
    </row>
    <row r="25" spans="1:18">
      <c r="A25" s="44"/>
      <c r="B25" s="44"/>
      <c r="C25" s="44"/>
      <c r="D25" s="44"/>
      <c r="E25" s="44"/>
      <c r="F25" s="44"/>
      <c r="G25" s="44"/>
      <c r="H25" s="44"/>
      <c r="I25" s="52"/>
      <c r="J25" s="52"/>
      <c r="K25" s="44"/>
    </row>
    <row r="26" spans="1:18">
      <c r="H26" s="54" t="s">
        <v>12</v>
      </c>
      <c r="I26" s="55"/>
      <c r="J26" s="55"/>
    </row>
  </sheetData>
  <mergeCells count="10">
    <mergeCell ref="A5:G5"/>
    <mergeCell ref="A21:I21"/>
    <mergeCell ref="A22:I22"/>
    <mergeCell ref="A23:I23"/>
    <mergeCell ref="A2:B2"/>
    <mergeCell ref="A3:B3"/>
    <mergeCell ref="A4:B4"/>
    <mergeCell ref="C2:F2"/>
    <mergeCell ref="C3:F3"/>
    <mergeCell ref="C4:F4"/>
  </mergeCells>
  <pageMargins left="0.43307086614173229" right="0.43307086614173229" top="0.51181102362204722" bottom="0.51181102362204722" header="0.31496062992125984" footer="0.31496062992125984"/>
  <pageSetup scale="85" orientation="landscape" r:id="rId1"/>
</worksheet>
</file>

<file path=xl/worksheets/sheet5.xml><?xml version="1.0" encoding="utf-8"?>
<worksheet xmlns="http://schemas.openxmlformats.org/spreadsheetml/2006/main" xmlns:r="http://schemas.openxmlformats.org/officeDocument/2006/relationships">
  <dimension ref="A1:J20"/>
  <sheetViews>
    <sheetView workbookViewId="0">
      <selection activeCell="C20" sqref="C20"/>
    </sheetView>
  </sheetViews>
  <sheetFormatPr defaultRowHeight="14.4"/>
  <cols>
    <col min="1" max="1" width="6.109375" customWidth="1"/>
    <col min="2" max="2" width="35.6640625" customWidth="1"/>
    <col min="3" max="3" width="18.5546875" style="58" customWidth="1"/>
    <col min="4" max="4" width="7.109375" customWidth="1"/>
    <col min="5" max="5" width="5" customWidth="1"/>
    <col min="6" max="6" width="12.6640625" customWidth="1"/>
  </cols>
  <sheetData>
    <row r="1" spans="1:10">
      <c r="A1" s="1"/>
      <c r="B1" s="1"/>
      <c r="C1" s="56"/>
      <c r="D1" s="1"/>
      <c r="E1" s="1"/>
      <c r="F1" s="1"/>
    </row>
    <row r="2" spans="1:10">
      <c r="A2" s="92" t="str">
        <f>[1]Index!A2:C2</f>
        <v>Name of Company:</v>
      </c>
      <c r="B2" s="92"/>
      <c r="C2" s="92" t="s">
        <v>133</v>
      </c>
      <c r="D2" s="92"/>
      <c r="E2" s="92"/>
      <c r="F2" s="92"/>
    </row>
    <row r="3" spans="1:10" ht="65.25" customHeight="1">
      <c r="A3" s="92" t="str">
        <f>[1]Index!A3:C3</f>
        <v>Name of the Project:</v>
      </c>
      <c r="B3" s="92"/>
      <c r="C3" s="93" t="s">
        <v>156</v>
      </c>
      <c r="D3" s="93"/>
      <c r="E3" s="93"/>
      <c r="F3" s="93"/>
    </row>
    <row r="4" spans="1:10" ht="23.25" customHeight="1">
      <c r="A4" s="92" t="str">
        <f>[1]Index!A4:C4</f>
        <v>Name of the Transmission Element:</v>
      </c>
      <c r="B4" s="92"/>
      <c r="C4" s="92" t="s">
        <v>135</v>
      </c>
      <c r="D4" s="92"/>
      <c r="E4" s="92"/>
      <c r="F4" s="92"/>
    </row>
    <row r="5" spans="1:10">
      <c r="A5" s="1"/>
      <c r="B5" s="1"/>
      <c r="C5" s="56"/>
      <c r="D5" s="1"/>
      <c r="E5" s="1"/>
      <c r="F5" s="1"/>
    </row>
    <row r="6" spans="1:10">
      <c r="A6" s="94" t="str">
        <f>[1]Index!D14</f>
        <v>Abstract of admitted Capital Cost for the existing Project</v>
      </c>
      <c r="B6" s="94"/>
      <c r="C6" s="94"/>
      <c r="D6" s="94"/>
      <c r="E6" s="2" t="s">
        <v>0</v>
      </c>
      <c r="F6" s="57" t="str">
        <f>[1]Index!C14</f>
        <v>F4</v>
      </c>
    </row>
    <row r="7" spans="1:10" ht="15" customHeight="1">
      <c r="A7" s="4"/>
      <c r="B7" s="5" t="s">
        <v>1</v>
      </c>
      <c r="C7" s="5" t="s">
        <v>2</v>
      </c>
      <c r="D7" s="95" t="s">
        <v>3</v>
      </c>
      <c r="E7" s="96"/>
      <c r="F7" s="97"/>
    </row>
    <row r="8" spans="1:10">
      <c r="A8" s="6">
        <v>1</v>
      </c>
      <c r="B8" s="6" t="s">
        <v>4</v>
      </c>
      <c r="C8" s="70" t="s">
        <v>146</v>
      </c>
      <c r="D8" s="87" t="s">
        <v>157</v>
      </c>
      <c r="E8" s="88"/>
      <c r="F8" s="89"/>
    </row>
    <row r="9" spans="1:10" ht="24" customHeight="1">
      <c r="A9" s="6">
        <f t="shared" ref="A9:A14" si="0">A8+1</f>
        <v>2</v>
      </c>
      <c r="B9" s="6" t="s">
        <v>6</v>
      </c>
      <c r="C9" s="63"/>
      <c r="D9" s="87" t="s">
        <v>158</v>
      </c>
      <c r="E9" s="88"/>
      <c r="F9" s="89"/>
    </row>
    <row r="10" spans="1:10" ht="36.75" customHeight="1">
      <c r="A10" s="6">
        <f t="shared" si="0"/>
        <v>3</v>
      </c>
      <c r="B10" s="8" t="s">
        <v>7</v>
      </c>
      <c r="C10" s="7"/>
      <c r="D10" s="87" t="s">
        <v>132</v>
      </c>
      <c r="E10" s="88"/>
      <c r="F10" s="89"/>
    </row>
    <row r="11" spans="1:10" ht="30.75" customHeight="1">
      <c r="A11" s="6">
        <f t="shared" si="0"/>
        <v>4</v>
      </c>
      <c r="B11" s="6" t="s">
        <v>8</v>
      </c>
      <c r="C11" s="70" t="s">
        <v>146</v>
      </c>
      <c r="D11" s="87" t="s">
        <v>159</v>
      </c>
      <c r="E11" s="88"/>
      <c r="F11" s="89"/>
      <c r="J11">
        <v>1025</v>
      </c>
    </row>
    <row r="12" spans="1:10" ht="30.75" customHeight="1">
      <c r="A12" s="6">
        <f t="shared" si="0"/>
        <v>5</v>
      </c>
      <c r="B12" s="8" t="s">
        <v>9</v>
      </c>
      <c r="C12" s="7"/>
      <c r="D12" s="87" t="s">
        <v>132</v>
      </c>
      <c r="E12" s="88"/>
      <c r="F12" s="89"/>
      <c r="J12">
        <v>64</v>
      </c>
    </row>
    <row r="13" spans="1:10" ht="27.75" customHeight="1">
      <c r="A13" s="6">
        <f t="shared" si="0"/>
        <v>6</v>
      </c>
      <c r="B13" s="8" t="s">
        <v>10</v>
      </c>
      <c r="C13" s="70" t="s">
        <v>146</v>
      </c>
      <c r="D13" s="87" t="s">
        <v>160</v>
      </c>
      <c r="E13" s="88"/>
      <c r="F13" s="89"/>
      <c r="J13">
        <f>J11-J12</f>
        <v>961</v>
      </c>
    </row>
    <row r="14" spans="1:10">
      <c r="A14" s="6">
        <f t="shared" si="0"/>
        <v>7</v>
      </c>
      <c r="B14" s="6" t="s">
        <v>11</v>
      </c>
      <c r="C14" s="70" t="s">
        <v>146</v>
      </c>
      <c r="D14" s="87" t="s">
        <v>161</v>
      </c>
      <c r="E14" s="88"/>
      <c r="F14" s="89"/>
    </row>
    <row r="15" spans="1:10">
      <c r="A15" s="9"/>
      <c r="B15" s="10"/>
      <c r="C15" s="11"/>
      <c r="D15" s="10"/>
      <c r="E15" s="9"/>
      <c r="F15" s="9"/>
    </row>
    <row r="16" spans="1:10">
      <c r="A16" s="9"/>
      <c r="B16" s="90"/>
      <c r="C16" s="90"/>
      <c r="D16" s="90"/>
      <c r="E16" s="90"/>
      <c r="F16" s="90"/>
    </row>
    <row r="17" spans="1:6">
      <c r="A17" s="9"/>
      <c r="B17" s="10"/>
      <c r="C17" s="11"/>
      <c r="D17" s="10"/>
    </row>
    <row r="18" spans="1:6">
      <c r="A18" s="9"/>
      <c r="B18" s="10"/>
      <c r="C18" s="11"/>
      <c r="D18" s="10"/>
      <c r="E18" s="9"/>
      <c r="F18" s="9"/>
    </row>
    <row r="19" spans="1:6">
      <c r="A19" s="9"/>
      <c r="B19" s="10"/>
      <c r="C19" s="11"/>
      <c r="D19" s="10"/>
      <c r="E19" s="9"/>
      <c r="F19" s="9"/>
    </row>
    <row r="20" spans="1:6" ht="170.25" customHeight="1">
      <c r="E20" s="91" t="s">
        <v>12</v>
      </c>
      <c r="F20" s="91"/>
    </row>
  </sheetData>
  <mergeCells count="17">
    <mergeCell ref="D11:F11"/>
    <mergeCell ref="A2:B2"/>
    <mergeCell ref="C2:F2"/>
    <mergeCell ref="A3:B3"/>
    <mergeCell ref="C3:F3"/>
    <mergeCell ref="A4:B4"/>
    <mergeCell ref="C4:F4"/>
    <mergeCell ref="A6:D6"/>
    <mergeCell ref="D7:F7"/>
    <mergeCell ref="D8:F8"/>
    <mergeCell ref="D9:F9"/>
    <mergeCell ref="D10:F10"/>
    <mergeCell ref="D12:F12"/>
    <mergeCell ref="D13:F13"/>
    <mergeCell ref="D14:F14"/>
    <mergeCell ref="B16:F16"/>
    <mergeCell ref="E20:F20"/>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F38"/>
  <sheetViews>
    <sheetView topLeftCell="A10" workbookViewId="0">
      <selection activeCell="D32" sqref="D32"/>
    </sheetView>
  </sheetViews>
  <sheetFormatPr defaultRowHeight="14.4"/>
  <cols>
    <col min="1" max="1" width="8.6640625" customWidth="1"/>
    <col min="2" max="2" width="51.44140625" customWidth="1"/>
    <col min="3" max="3" width="16.88671875" customWidth="1"/>
    <col min="4" max="4" width="15.33203125" customWidth="1"/>
    <col min="5" max="5" width="5.33203125" customWidth="1"/>
    <col min="6" max="6" width="9.109375" hidden="1" customWidth="1"/>
  </cols>
  <sheetData>
    <row r="1" spans="1:6">
      <c r="A1" s="1"/>
      <c r="B1" s="1"/>
      <c r="C1" s="12"/>
      <c r="D1" s="12"/>
    </row>
    <row r="2" spans="1:6">
      <c r="A2" s="92" t="str">
        <f>[1]Index!A2:C2</f>
        <v>Name of Company:</v>
      </c>
      <c r="B2" s="92"/>
      <c r="C2" s="92" t="s">
        <v>133</v>
      </c>
      <c r="D2" s="92"/>
      <c r="E2" s="92"/>
      <c r="F2" s="92"/>
    </row>
    <row r="3" spans="1:6" ht="66" customHeight="1">
      <c r="A3" s="92" t="str">
        <f>[1]Index!A3:C3</f>
        <v>Name of the Project:</v>
      </c>
      <c r="B3" s="92"/>
      <c r="C3" s="93" t="s">
        <v>167</v>
      </c>
      <c r="D3" s="93"/>
      <c r="E3" s="93"/>
      <c r="F3" s="93"/>
    </row>
    <row r="4" spans="1:6">
      <c r="A4" s="92" t="str">
        <f>[1]Index!A4:C4</f>
        <v>Name of the Transmission Element:</v>
      </c>
      <c r="B4" s="92"/>
      <c r="C4" s="92" t="s">
        <v>135</v>
      </c>
      <c r="D4" s="92"/>
      <c r="E4" s="92"/>
      <c r="F4" s="92"/>
    </row>
    <row r="5" spans="1:6">
      <c r="A5" s="1"/>
      <c r="B5" s="1"/>
      <c r="C5" s="12"/>
      <c r="D5" s="12"/>
    </row>
    <row r="6" spans="1:6">
      <c r="A6" s="104" t="str">
        <f>[1]Index!D17</f>
        <v>Capital Cost Estimates and Schedule of Commissioning for New projects</v>
      </c>
      <c r="B6" s="104"/>
      <c r="C6" s="2" t="s">
        <v>0</v>
      </c>
      <c r="D6" s="2" t="str">
        <f>[1]Index!C17</f>
        <v>F7</v>
      </c>
    </row>
    <row r="7" spans="1:6" ht="30" customHeight="1">
      <c r="A7" s="4"/>
      <c r="B7" s="13" t="s">
        <v>13</v>
      </c>
      <c r="C7" s="60"/>
      <c r="D7" s="61"/>
    </row>
    <row r="8" spans="1:6" ht="18" customHeight="1">
      <c r="A8" s="6"/>
      <c r="B8" s="13" t="s">
        <v>14</v>
      </c>
      <c r="C8" s="105" t="s">
        <v>162</v>
      </c>
      <c r="D8" s="106"/>
    </row>
    <row r="9" spans="1:6">
      <c r="A9" s="6"/>
      <c r="B9" s="13"/>
      <c r="C9" s="14" t="s">
        <v>15</v>
      </c>
      <c r="D9" s="14" t="s">
        <v>16</v>
      </c>
    </row>
    <row r="10" spans="1:6" ht="51.75" customHeight="1">
      <c r="A10" s="6"/>
      <c r="B10" s="13" t="s">
        <v>17</v>
      </c>
      <c r="C10" s="15" t="s">
        <v>179</v>
      </c>
      <c r="D10" s="15" t="s">
        <v>18</v>
      </c>
    </row>
    <row r="11" spans="1:6" ht="40.5" customHeight="1">
      <c r="A11" s="6"/>
      <c r="B11" s="13" t="s">
        <v>19</v>
      </c>
      <c r="C11" s="16" t="s">
        <v>132</v>
      </c>
      <c r="D11" s="16"/>
    </row>
    <row r="12" spans="1:6">
      <c r="A12" s="6"/>
      <c r="B12" s="98" t="s">
        <v>20</v>
      </c>
      <c r="C12" s="107"/>
      <c r="D12" s="108"/>
    </row>
    <row r="13" spans="1:6" ht="37.5" customHeight="1">
      <c r="A13" s="6"/>
      <c r="B13" s="13" t="s">
        <v>21</v>
      </c>
      <c r="C13" s="16" t="s">
        <v>132</v>
      </c>
      <c r="D13" s="16"/>
    </row>
    <row r="14" spans="1:6" ht="26.25" customHeight="1">
      <c r="A14" s="6"/>
      <c r="B14" s="13" t="s">
        <v>22</v>
      </c>
      <c r="C14" s="86" t="s">
        <v>198</v>
      </c>
      <c r="D14" s="74"/>
    </row>
    <row r="15" spans="1:6" ht="26.4">
      <c r="A15" s="6"/>
      <c r="B15" s="62" t="s">
        <v>23</v>
      </c>
      <c r="C15" s="86" t="s">
        <v>198</v>
      </c>
      <c r="D15" s="67"/>
    </row>
    <row r="16" spans="1:6">
      <c r="A16" s="6"/>
      <c r="B16" s="98" t="s">
        <v>24</v>
      </c>
      <c r="C16" s="107"/>
      <c r="D16" s="108"/>
    </row>
    <row r="17" spans="1:4" ht="42.75" customHeight="1">
      <c r="A17" s="6"/>
      <c r="B17" s="13" t="s">
        <v>21</v>
      </c>
      <c r="C17" s="16" t="s">
        <v>132</v>
      </c>
      <c r="D17" s="16"/>
    </row>
    <row r="18" spans="1:4">
      <c r="A18" s="16"/>
      <c r="B18" s="13" t="s">
        <v>22</v>
      </c>
      <c r="C18" s="65" t="s">
        <v>188</v>
      </c>
      <c r="D18" s="16"/>
    </row>
    <row r="19" spans="1:4" ht="21.75" customHeight="1">
      <c r="A19" s="16"/>
      <c r="B19" s="17" t="s">
        <v>25</v>
      </c>
      <c r="C19" s="65" t="s">
        <v>188</v>
      </c>
      <c r="D19" s="16"/>
    </row>
    <row r="20" spans="1:4" ht="16.5" customHeight="1">
      <c r="A20" s="16"/>
      <c r="B20" s="68" t="s">
        <v>26</v>
      </c>
      <c r="C20" s="16" t="s">
        <v>190</v>
      </c>
      <c r="D20" s="16"/>
    </row>
    <row r="21" spans="1:4">
      <c r="A21" s="16"/>
      <c r="B21" s="98" t="s">
        <v>27</v>
      </c>
      <c r="C21" s="99"/>
      <c r="D21" s="100"/>
    </row>
    <row r="22" spans="1:4" ht="31.5" customHeight="1">
      <c r="A22" s="16"/>
      <c r="B22" s="13" t="s">
        <v>21</v>
      </c>
      <c r="C22" s="16" t="s">
        <v>132</v>
      </c>
      <c r="D22" s="16"/>
    </row>
    <row r="23" spans="1:4">
      <c r="A23" s="16"/>
      <c r="B23" s="13" t="s">
        <v>22</v>
      </c>
      <c r="C23" s="86" t="s">
        <v>198</v>
      </c>
      <c r="D23" s="16"/>
    </row>
    <row r="24" spans="1:4" ht="24.75" customHeight="1">
      <c r="A24" s="16"/>
      <c r="B24" s="17" t="s">
        <v>28</v>
      </c>
      <c r="C24" s="16" t="s">
        <v>188</v>
      </c>
      <c r="D24" s="16" t="s">
        <v>141</v>
      </c>
    </row>
    <row r="25" spans="1:4">
      <c r="A25" s="16"/>
      <c r="B25" s="101" t="s">
        <v>29</v>
      </c>
      <c r="C25" s="102"/>
      <c r="D25" s="103"/>
    </row>
    <row r="26" spans="1:4" ht="12.75" customHeight="1">
      <c r="A26" s="16"/>
      <c r="B26" s="68" t="s">
        <v>30</v>
      </c>
      <c r="C26" s="16"/>
      <c r="D26" s="16"/>
    </row>
    <row r="27" spans="1:4" ht="15" customHeight="1">
      <c r="A27" s="16"/>
      <c r="B27" s="68" t="s">
        <v>31</v>
      </c>
      <c r="C27" s="16"/>
      <c r="D27" s="16"/>
    </row>
    <row r="28" spans="1:4" ht="13.5" customHeight="1">
      <c r="A28" s="16"/>
      <c r="B28" s="69" t="s">
        <v>32</v>
      </c>
      <c r="C28" s="16"/>
      <c r="D28" s="16"/>
    </row>
    <row r="29" spans="1:4" ht="12.75" customHeight="1">
      <c r="A29" s="16"/>
      <c r="B29" s="69" t="s">
        <v>33</v>
      </c>
      <c r="C29" s="16"/>
      <c r="D29" s="16"/>
    </row>
    <row r="30" spans="1:4" ht="23.25" customHeight="1">
      <c r="A30" s="16"/>
      <c r="B30" s="68" t="s">
        <v>34</v>
      </c>
      <c r="C30" s="16" t="s">
        <v>163</v>
      </c>
      <c r="D30" s="16"/>
    </row>
    <row r="31" spans="1:4">
      <c r="A31" s="18"/>
      <c r="B31" s="18"/>
      <c r="C31" s="18"/>
      <c r="D31" s="18"/>
    </row>
    <row r="32" spans="1:4">
      <c r="A32" s="18"/>
      <c r="B32" s="18" t="s">
        <v>35</v>
      </c>
      <c r="C32" s="18"/>
      <c r="D32" s="18"/>
    </row>
    <row r="33" spans="1:4">
      <c r="A33" s="18"/>
      <c r="B33" s="18" t="s">
        <v>36</v>
      </c>
      <c r="C33" s="18"/>
      <c r="D33" s="18"/>
    </row>
    <row r="34" spans="1:4">
      <c r="A34" s="18"/>
      <c r="B34" s="18" t="s">
        <v>37</v>
      </c>
      <c r="C34" s="18"/>
      <c r="D34" s="18"/>
    </row>
    <row r="35" spans="1:4">
      <c r="A35" s="18"/>
      <c r="B35" s="18" t="s">
        <v>38</v>
      </c>
      <c r="C35" s="18"/>
      <c r="D35" s="18"/>
    </row>
    <row r="36" spans="1:4">
      <c r="A36" s="12"/>
      <c r="B36" s="12"/>
      <c r="C36" s="12"/>
      <c r="D36" s="12"/>
    </row>
    <row r="37" spans="1:4">
      <c r="A37" s="12"/>
      <c r="B37" s="12"/>
      <c r="C37" s="12"/>
      <c r="D37" s="12"/>
    </row>
    <row r="38" spans="1:4">
      <c r="A38" s="12"/>
      <c r="B38" s="12"/>
      <c r="C38" s="12"/>
      <c r="D38" s="19" t="s">
        <v>12</v>
      </c>
    </row>
  </sheetData>
  <mergeCells count="12">
    <mergeCell ref="B25:D25"/>
    <mergeCell ref="A2:B2"/>
    <mergeCell ref="C2:F2"/>
    <mergeCell ref="A3:B3"/>
    <mergeCell ref="C3:F3"/>
    <mergeCell ref="A4:B4"/>
    <mergeCell ref="C4:F4"/>
    <mergeCell ref="A6:B6"/>
    <mergeCell ref="C8:D8"/>
    <mergeCell ref="B12:D12"/>
    <mergeCell ref="B16:D16"/>
    <mergeCell ref="B21:D21"/>
  </mergeCells>
  <pageMargins left="0.43307086614173229" right="0.43307086614173229" top="0.51181102362204722" bottom="0.51181102362204722" header="0.31496062992125984" footer="0.31496062992125984"/>
  <pageSetup scale="89" orientation="portrait" r:id="rId1"/>
</worksheet>
</file>

<file path=xl/worksheets/sheet7.xml><?xml version="1.0" encoding="utf-8"?>
<worksheet xmlns="http://schemas.openxmlformats.org/spreadsheetml/2006/main" xmlns:r="http://schemas.openxmlformats.org/officeDocument/2006/relationships">
  <dimension ref="A1:H88"/>
  <sheetViews>
    <sheetView topLeftCell="A46" workbookViewId="0">
      <selection activeCell="D74" sqref="D74"/>
    </sheetView>
  </sheetViews>
  <sheetFormatPr defaultColWidth="9.109375" defaultRowHeight="13.2"/>
  <cols>
    <col min="1" max="1" width="4.33203125" style="21" customWidth="1"/>
    <col min="2" max="2" width="46.109375" style="12" customWidth="1"/>
    <col min="3" max="3" width="11.109375" style="21" customWidth="1"/>
    <col min="4" max="4" width="14.88671875" style="21" customWidth="1"/>
    <col min="5" max="5" width="12.109375" style="21" customWidth="1"/>
    <col min="6" max="6" width="11.44140625" style="21" customWidth="1"/>
    <col min="7" max="7" width="13.88671875" style="21" customWidth="1"/>
    <col min="8" max="8" width="9.109375" style="12" hidden="1" customWidth="1"/>
    <col min="9" max="16384" width="9.109375" style="12"/>
  </cols>
  <sheetData>
    <row r="1" spans="1:8">
      <c r="A1" s="92" t="str">
        <f>[1]Index!A2:C2</f>
        <v>Name of Company:</v>
      </c>
      <c r="B1" s="92"/>
      <c r="C1" s="59" t="e">
        <f>[1]Index!D2</f>
        <v>#REF!</v>
      </c>
      <c r="D1" s="59"/>
      <c r="E1" s="92" t="s">
        <v>133</v>
      </c>
      <c r="F1" s="92"/>
      <c r="G1" s="92"/>
      <c r="H1" s="92"/>
    </row>
    <row r="2" spans="1:8" ht="63.75" customHeight="1">
      <c r="A2" s="92" t="str">
        <f>[1]Index!A3:C3</f>
        <v>Name of the Project:</v>
      </c>
      <c r="B2" s="92"/>
      <c r="C2" s="59" t="e">
        <f>[1]Index!D3</f>
        <v>#REF!</v>
      </c>
      <c r="D2" s="59"/>
      <c r="E2" s="93" t="s">
        <v>167</v>
      </c>
      <c r="F2" s="93"/>
      <c r="G2" s="93"/>
      <c r="H2" s="93"/>
    </row>
    <row r="3" spans="1:8">
      <c r="A3" s="92" t="str">
        <f>[1]Index!A4:C4</f>
        <v>Name of the Transmission Element:</v>
      </c>
      <c r="B3" s="92"/>
      <c r="C3" s="59" t="e">
        <f>[1]Index!D4</f>
        <v>#REF!</v>
      </c>
      <c r="D3" s="59"/>
      <c r="E3" s="92" t="s">
        <v>135</v>
      </c>
      <c r="F3" s="92"/>
      <c r="G3" s="92"/>
      <c r="H3" s="92"/>
    </row>
    <row r="4" spans="1:8">
      <c r="A4" s="104" t="str">
        <f>[1]Index!D18</f>
        <v>Break-up of Project Cost for Transmission System</v>
      </c>
      <c r="B4" s="104"/>
      <c r="C4" s="104"/>
      <c r="D4" s="104"/>
      <c r="E4" s="104"/>
      <c r="F4" s="57" t="s">
        <v>0</v>
      </c>
      <c r="G4" s="57" t="str">
        <f>[1]Index!C18</f>
        <v>F8</v>
      </c>
    </row>
    <row r="5" spans="1:8">
      <c r="A5" s="22"/>
      <c r="B5" s="23"/>
      <c r="C5" s="22"/>
      <c r="G5" s="21" t="s">
        <v>5</v>
      </c>
    </row>
    <row r="6" spans="1:8" s="26" customFormat="1" ht="57.75" customHeight="1">
      <c r="A6" s="5" t="s">
        <v>39</v>
      </c>
      <c r="B6" s="24" t="s">
        <v>40</v>
      </c>
      <c r="C6" s="24" t="s">
        <v>41</v>
      </c>
      <c r="D6" s="24" t="s">
        <v>42</v>
      </c>
      <c r="E6" s="24" t="s">
        <v>43</v>
      </c>
      <c r="F6" s="24" t="s">
        <v>44</v>
      </c>
      <c r="G6" s="24" t="s">
        <v>45</v>
      </c>
      <c r="H6" s="25"/>
    </row>
    <row r="7" spans="1:8" s="26" customFormat="1">
      <c r="A7" s="5"/>
      <c r="B7" s="24" t="s">
        <v>46</v>
      </c>
      <c r="C7" s="24" t="s">
        <v>47</v>
      </c>
      <c r="D7" s="24" t="s">
        <v>48</v>
      </c>
      <c r="E7" s="24" t="s">
        <v>49</v>
      </c>
      <c r="F7" s="24" t="s">
        <v>50</v>
      </c>
      <c r="G7" s="24" t="s">
        <v>51</v>
      </c>
      <c r="H7" s="25"/>
    </row>
    <row r="8" spans="1:8" ht="28.5" customHeight="1">
      <c r="A8" s="27" t="s">
        <v>46</v>
      </c>
      <c r="B8" s="17" t="s">
        <v>52</v>
      </c>
      <c r="C8" s="28" t="s">
        <v>136</v>
      </c>
      <c r="D8" s="72"/>
      <c r="E8" s="72"/>
      <c r="F8" s="72"/>
      <c r="G8" s="28"/>
    </row>
    <row r="9" spans="1:8" ht="25.5" customHeight="1">
      <c r="A9" s="27">
        <v>1</v>
      </c>
      <c r="B9" s="29" t="s">
        <v>53</v>
      </c>
      <c r="C9" s="28"/>
      <c r="D9" s="72"/>
      <c r="E9" s="72"/>
      <c r="F9" s="72"/>
      <c r="G9" s="28"/>
    </row>
    <row r="10" spans="1:8" ht="24.75" customHeight="1">
      <c r="A10" s="30">
        <v>1.1000000000000001</v>
      </c>
      <c r="B10" s="13" t="s">
        <v>54</v>
      </c>
      <c r="C10" s="28"/>
      <c r="D10" s="72"/>
      <c r="E10" s="72"/>
      <c r="F10" s="72"/>
      <c r="G10" s="28"/>
    </row>
    <row r="11" spans="1:8" ht="51.75" customHeight="1">
      <c r="A11" s="30">
        <v>1.2</v>
      </c>
      <c r="B11" s="13" t="s">
        <v>55</v>
      </c>
      <c r="C11" s="28"/>
      <c r="D11" s="72">
        <v>65000</v>
      </c>
      <c r="E11" s="72"/>
      <c r="F11" s="72"/>
      <c r="G11" s="28"/>
    </row>
    <row r="12" spans="1:8">
      <c r="A12" s="30"/>
      <c r="B12" s="29" t="s">
        <v>56</v>
      </c>
      <c r="C12" s="31">
        <f>SUM(C10:C11)</f>
        <v>0</v>
      </c>
      <c r="D12" s="72"/>
      <c r="E12" s="72"/>
      <c r="F12" s="72"/>
      <c r="G12" s="28"/>
    </row>
    <row r="13" spans="1:8">
      <c r="A13" s="27">
        <v>2</v>
      </c>
      <c r="B13" s="29" t="s">
        <v>57</v>
      </c>
      <c r="C13" s="28"/>
      <c r="D13" s="72"/>
      <c r="E13" s="72"/>
      <c r="F13" s="72"/>
      <c r="G13" s="28"/>
    </row>
    <row r="14" spans="1:8">
      <c r="A14" s="30">
        <v>2.1</v>
      </c>
      <c r="B14" s="32" t="s">
        <v>58</v>
      </c>
      <c r="C14" s="28">
        <v>30639664</v>
      </c>
      <c r="D14" s="72">
        <f>31500000-16800000</f>
        <v>14700000</v>
      </c>
      <c r="E14" s="72"/>
      <c r="F14" s="72"/>
      <c r="G14" s="28"/>
    </row>
    <row r="15" spans="1:8">
      <c r="A15" s="30">
        <v>2.2000000000000002</v>
      </c>
      <c r="B15" s="13" t="s">
        <v>59</v>
      </c>
      <c r="C15" s="28">
        <v>16523796</v>
      </c>
      <c r="D15" s="72"/>
      <c r="E15" s="72"/>
      <c r="F15" s="72"/>
      <c r="G15" s="28"/>
    </row>
    <row r="16" spans="1:8">
      <c r="A16" s="33">
        <v>2.2999999999999998</v>
      </c>
      <c r="B16" s="13" t="s">
        <v>147</v>
      </c>
      <c r="C16" s="28">
        <v>2130825</v>
      </c>
      <c r="D16" s="72"/>
      <c r="E16" s="72"/>
      <c r="F16" s="72"/>
      <c r="G16" s="28"/>
    </row>
    <row r="17" spans="1:7">
      <c r="A17" s="33">
        <v>2.4</v>
      </c>
      <c r="B17" s="13" t="s">
        <v>60</v>
      </c>
      <c r="C17" s="28">
        <v>5402308</v>
      </c>
      <c r="D17" s="72"/>
      <c r="E17" s="72"/>
      <c r="F17" s="72"/>
      <c r="G17" s="28"/>
    </row>
    <row r="18" spans="1:7">
      <c r="A18" s="33">
        <v>2.5</v>
      </c>
      <c r="B18" s="34" t="s">
        <v>61</v>
      </c>
      <c r="C18" s="28">
        <v>1520136</v>
      </c>
      <c r="D18" s="72"/>
      <c r="E18" s="72"/>
      <c r="F18" s="72"/>
      <c r="G18" s="28"/>
    </row>
    <row r="19" spans="1:7">
      <c r="A19" s="33">
        <v>2.6</v>
      </c>
      <c r="B19" s="34" t="s">
        <v>62</v>
      </c>
      <c r="C19" s="28">
        <v>2527455</v>
      </c>
      <c r="D19" s="72"/>
      <c r="E19" s="72"/>
      <c r="F19" s="72"/>
      <c r="G19" s="28"/>
    </row>
    <row r="20" spans="1:7">
      <c r="A20" s="33">
        <v>2.7</v>
      </c>
      <c r="B20" s="34" t="s">
        <v>63</v>
      </c>
      <c r="C20" s="28">
        <v>100000</v>
      </c>
      <c r="D20" s="72"/>
      <c r="E20" s="72"/>
      <c r="F20" s="72"/>
      <c r="G20" s="28"/>
    </row>
    <row r="21" spans="1:7">
      <c r="A21" s="33">
        <v>2.8</v>
      </c>
      <c r="B21" s="34" t="s">
        <v>64</v>
      </c>
      <c r="C21" s="28">
        <v>19101500</v>
      </c>
      <c r="D21" s="72">
        <v>16800000</v>
      </c>
      <c r="E21" s="72"/>
      <c r="F21" s="72"/>
      <c r="G21" s="28"/>
    </row>
    <row r="22" spans="1:7">
      <c r="A22" s="33"/>
      <c r="B22" s="35" t="s">
        <v>65</v>
      </c>
      <c r="C22" s="31">
        <f>SUM(C14:C21)</f>
        <v>77945684</v>
      </c>
      <c r="D22" s="72">
        <f>SUM(D14:D21)</f>
        <v>31500000</v>
      </c>
      <c r="E22" s="72"/>
      <c r="F22" s="72"/>
      <c r="G22" s="31"/>
    </row>
    <row r="23" spans="1:7">
      <c r="A23" s="36">
        <v>3</v>
      </c>
      <c r="B23" s="35" t="s">
        <v>66</v>
      </c>
      <c r="C23" s="28"/>
      <c r="D23" s="72"/>
      <c r="E23" s="72"/>
      <c r="F23" s="72"/>
      <c r="G23" s="28"/>
    </row>
    <row r="24" spans="1:7">
      <c r="A24" s="33">
        <v>3.1</v>
      </c>
      <c r="B24" s="34" t="s">
        <v>67</v>
      </c>
      <c r="C24" s="28">
        <v>0</v>
      </c>
      <c r="D24" s="72">
        <v>0</v>
      </c>
      <c r="E24" s="72"/>
      <c r="F24" s="72"/>
      <c r="G24" s="28"/>
    </row>
    <row r="25" spans="1:7">
      <c r="A25" s="33">
        <v>3.2</v>
      </c>
      <c r="B25" s="34" t="s">
        <v>68</v>
      </c>
      <c r="C25" s="28">
        <v>10573117.380000001</v>
      </c>
      <c r="D25" s="72">
        <v>0</v>
      </c>
      <c r="E25" s="72"/>
      <c r="F25" s="72"/>
      <c r="G25" s="28"/>
    </row>
    <row r="26" spans="1:7">
      <c r="A26" s="33"/>
      <c r="B26" s="35" t="s">
        <v>69</v>
      </c>
      <c r="C26" s="31">
        <f>SUM(C24:C25)</f>
        <v>10573117.380000001</v>
      </c>
      <c r="D26" s="72">
        <v>0</v>
      </c>
      <c r="E26" s="72"/>
      <c r="F26" s="72"/>
      <c r="G26" s="31"/>
    </row>
    <row r="27" spans="1:7">
      <c r="A27" s="33"/>
      <c r="B27" s="35" t="s">
        <v>70</v>
      </c>
      <c r="C27" s="31">
        <f>C26+C22+C12</f>
        <v>88518801.379999995</v>
      </c>
      <c r="D27" s="72">
        <f>D22+D11</f>
        <v>31565000</v>
      </c>
      <c r="E27" s="72"/>
      <c r="F27" s="72"/>
      <c r="G27" s="31"/>
    </row>
    <row r="28" spans="1:7">
      <c r="A28" s="33"/>
      <c r="B28" s="34"/>
      <c r="C28" s="28"/>
      <c r="D28" s="72"/>
      <c r="E28" s="72"/>
      <c r="F28" s="72"/>
      <c r="G28" s="28"/>
    </row>
    <row r="29" spans="1:7">
      <c r="A29" s="36" t="s">
        <v>71</v>
      </c>
      <c r="B29" s="35" t="s">
        <v>72</v>
      </c>
      <c r="C29" s="28"/>
      <c r="D29" s="72"/>
      <c r="E29" s="72"/>
      <c r="F29" s="72"/>
      <c r="G29" s="28"/>
    </row>
    <row r="30" spans="1:7">
      <c r="A30" s="36">
        <v>4</v>
      </c>
      <c r="B30" s="37" t="s">
        <v>73</v>
      </c>
      <c r="C30" s="28"/>
      <c r="D30" s="72"/>
      <c r="E30" s="72"/>
      <c r="F30" s="72"/>
      <c r="G30" s="28"/>
    </row>
    <row r="31" spans="1:7">
      <c r="A31" s="33">
        <v>4.0999999999999996</v>
      </c>
      <c r="B31" s="34" t="s">
        <v>54</v>
      </c>
      <c r="C31" s="28"/>
      <c r="D31" s="72"/>
      <c r="E31" s="72"/>
      <c r="F31" s="72"/>
      <c r="G31" s="28"/>
    </row>
    <row r="32" spans="1:7">
      <c r="A32" s="33">
        <v>4.2</v>
      </c>
      <c r="B32" s="16" t="s">
        <v>74</v>
      </c>
      <c r="C32" s="28"/>
      <c r="D32" s="72"/>
      <c r="E32" s="72"/>
      <c r="F32" s="72"/>
      <c r="G32" s="28"/>
    </row>
    <row r="33" spans="1:7">
      <c r="A33" s="33">
        <v>4.3</v>
      </c>
      <c r="B33" s="16" t="s">
        <v>75</v>
      </c>
      <c r="C33" s="28"/>
      <c r="D33" s="72"/>
      <c r="E33" s="72"/>
      <c r="F33" s="72"/>
      <c r="G33" s="28"/>
    </row>
    <row r="34" spans="1:7">
      <c r="A34" s="33"/>
      <c r="B34" s="38" t="s">
        <v>76</v>
      </c>
      <c r="C34" s="31">
        <f>SUM(C31:C33)</f>
        <v>0</v>
      </c>
      <c r="D34" s="72"/>
      <c r="E34" s="72"/>
      <c r="F34" s="72"/>
      <c r="G34" s="31"/>
    </row>
    <row r="35" spans="1:7">
      <c r="A35" s="36">
        <v>5</v>
      </c>
      <c r="B35" s="38" t="s">
        <v>77</v>
      </c>
      <c r="C35" s="28"/>
      <c r="D35" s="72"/>
      <c r="E35" s="72"/>
      <c r="F35" s="72"/>
      <c r="G35" s="28"/>
    </row>
    <row r="36" spans="1:7">
      <c r="A36" s="33">
        <v>5.0999999999999996</v>
      </c>
      <c r="B36" s="39" t="s">
        <v>78</v>
      </c>
      <c r="C36" s="28"/>
      <c r="D36" s="72"/>
      <c r="E36" s="72"/>
      <c r="F36" s="72"/>
      <c r="G36" s="28"/>
    </row>
    <row r="37" spans="1:7">
      <c r="A37" s="33">
        <v>5.2</v>
      </c>
      <c r="B37" s="39" t="s">
        <v>79</v>
      </c>
      <c r="C37" s="28"/>
      <c r="D37" s="72"/>
      <c r="E37" s="72"/>
      <c r="F37" s="72"/>
      <c r="G37" s="28"/>
    </row>
    <row r="38" spans="1:7">
      <c r="A38" s="33">
        <v>5.3</v>
      </c>
      <c r="B38" s="39" t="s">
        <v>80</v>
      </c>
      <c r="C38" s="28"/>
      <c r="D38" s="72"/>
      <c r="E38" s="72"/>
      <c r="F38" s="72"/>
      <c r="G38" s="28"/>
    </row>
    <row r="39" spans="1:7">
      <c r="A39" s="33">
        <v>5.4</v>
      </c>
      <c r="B39" s="39" t="s">
        <v>81</v>
      </c>
      <c r="C39" s="28"/>
      <c r="D39" s="72"/>
      <c r="E39" s="72"/>
      <c r="F39" s="72"/>
      <c r="G39" s="28"/>
    </row>
    <row r="40" spans="1:7">
      <c r="A40" s="33">
        <v>5.5</v>
      </c>
      <c r="B40" s="16" t="s">
        <v>82</v>
      </c>
      <c r="C40" s="28"/>
      <c r="D40" s="72"/>
      <c r="E40" s="72"/>
      <c r="F40" s="72"/>
      <c r="G40" s="28"/>
    </row>
    <row r="41" spans="1:7">
      <c r="A41" s="33"/>
      <c r="B41" s="40" t="s">
        <v>83</v>
      </c>
      <c r="C41" s="31">
        <f>SUM(C36:C40)</f>
        <v>0</v>
      </c>
      <c r="D41" s="72"/>
      <c r="E41" s="72"/>
      <c r="F41" s="72"/>
      <c r="G41" s="28"/>
    </row>
    <row r="42" spans="1:7">
      <c r="A42" s="36">
        <v>6</v>
      </c>
      <c r="B42" s="40" t="s">
        <v>84</v>
      </c>
      <c r="C42" s="28"/>
      <c r="D42" s="72"/>
      <c r="E42" s="72"/>
      <c r="F42" s="72"/>
      <c r="G42" s="28"/>
    </row>
    <row r="43" spans="1:7">
      <c r="A43" s="33">
        <v>6.1</v>
      </c>
      <c r="B43" s="16" t="s">
        <v>85</v>
      </c>
      <c r="C43" s="28"/>
      <c r="D43" s="72"/>
      <c r="E43" s="72"/>
      <c r="F43" s="72"/>
      <c r="G43" s="28"/>
    </row>
    <row r="44" spans="1:7">
      <c r="A44" s="33">
        <v>6.2</v>
      </c>
      <c r="B44" s="39" t="s">
        <v>86</v>
      </c>
      <c r="C44" s="28"/>
      <c r="D44" s="72"/>
      <c r="E44" s="72"/>
      <c r="F44" s="72"/>
      <c r="G44" s="28"/>
    </row>
    <row r="45" spans="1:7">
      <c r="A45" s="33">
        <v>6.3</v>
      </c>
      <c r="B45" s="39" t="s">
        <v>87</v>
      </c>
      <c r="C45" s="28"/>
      <c r="D45" s="72"/>
      <c r="E45" s="72"/>
      <c r="F45" s="72"/>
      <c r="G45" s="28"/>
    </row>
    <row r="46" spans="1:7">
      <c r="A46" s="33">
        <v>6.4</v>
      </c>
      <c r="B46" s="16" t="s">
        <v>88</v>
      </c>
      <c r="C46" s="31"/>
      <c r="D46" s="72"/>
      <c r="E46" s="72"/>
      <c r="F46" s="72"/>
      <c r="G46" s="31"/>
    </row>
    <row r="47" spans="1:7">
      <c r="A47" s="33">
        <v>6.5</v>
      </c>
      <c r="B47" s="16" t="s">
        <v>89</v>
      </c>
      <c r="C47" s="31"/>
      <c r="D47" s="72"/>
      <c r="E47" s="72"/>
      <c r="F47" s="72"/>
      <c r="G47" s="31"/>
    </row>
    <row r="48" spans="1:7">
      <c r="A48" s="33">
        <v>6.6</v>
      </c>
      <c r="B48" s="16" t="s">
        <v>90</v>
      </c>
      <c r="C48" s="31"/>
      <c r="D48" s="72"/>
      <c r="E48" s="72"/>
      <c r="F48" s="72"/>
      <c r="G48" s="31"/>
    </row>
    <row r="49" spans="1:7">
      <c r="A49" s="33">
        <v>6.7</v>
      </c>
      <c r="B49" s="16" t="s">
        <v>91</v>
      </c>
      <c r="C49" s="28"/>
      <c r="D49" s="72"/>
      <c r="E49" s="72"/>
      <c r="F49" s="72"/>
      <c r="G49" s="28"/>
    </row>
    <row r="50" spans="1:7">
      <c r="A50" s="33">
        <v>6.8</v>
      </c>
      <c r="B50" s="16" t="s">
        <v>92</v>
      </c>
      <c r="C50" s="28"/>
      <c r="D50" s="72"/>
      <c r="E50" s="72"/>
      <c r="F50" s="72"/>
      <c r="G50" s="28"/>
    </row>
    <row r="51" spans="1:7">
      <c r="A51" s="33">
        <v>6.9</v>
      </c>
      <c r="B51" s="16" t="s">
        <v>93</v>
      </c>
      <c r="C51" s="28"/>
      <c r="D51" s="72"/>
      <c r="E51" s="72"/>
      <c r="F51" s="72"/>
      <c r="G51" s="28"/>
    </row>
    <row r="52" spans="1:7">
      <c r="A52" s="33">
        <v>6.1</v>
      </c>
      <c r="B52" s="39" t="s">
        <v>94</v>
      </c>
      <c r="C52" s="28"/>
      <c r="D52" s="72"/>
      <c r="E52" s="72"/>
      <c r="F52" s="72"/>
      <c r="G52" s="28"/>
    </row>
    <row r="53" spans="1:7">
      <c r="A53" s="33">
        <v>6.11</v>
      </c>
      <c r="B53" s="39" t="s">
        <v>95</v>
      </c>
      <c r="C53" s="28"/>
      <c r="D53" s="72"/>
      <c r="E53" s="72"/>
      <c r="F53" s="72"/>
      <c r="G53" s="28"/>
    </row>
    <row r="54" spans="1:7">
      <c r="A54" s="33"/>
      <c r="B54" s="38" t="s">
        <v>96</v>
      </c>
      <c r="C54" s="31">
        <f>SUM(C43:C53)</f>
        <v>0</v>
      </c>
      <c r="D54" s="72"/>
      <c r="E54" s="72"/>
      <c r="F54" s="72"/>
      <c r="G54" s="31"/>
    </row>
    <row r="55" spans="1:7">
      <c r="A55" s="36">
        <v>7</v>
      </c>
      <c r="B55" s="38" t="s">
        <v>63</v>
      </c>
      <c r="C55" s="31"/>
      <c r="D55" s="72"/>
      <c r="E55" s="72"/>
      <c r="F55" s="72"/>
      <c r="G55" s="31"/>
    </row>
    <row r="56" spans="1:7">
      <c r="A56" s="33"/>
      <c r="B56" s="39"/>
      <c r="C56" s="28"/>
      <c r="D56" s="72"/>
      <c r="E56" s="72"/>
      <c r="F56" s="72"/>
      <c r="G56" s="28"/>
    </row>
    <row r="57" spans="1:7">
      <c r="A57" s="36">
        <v>8</v>
      </c>
      <c r="B57" s="38" t="s">
        <v>66</v>
      </c>
      <c r="C57" s="31"/>
      <c r="D57" s="72"/>
      <c r="E57" s="72"/>
      <c r="F57" s="72"/>
      <c r="G57" s="31"/>
    </row>
    <row r="58" spans="1:7">
      <c r="A58" s="33">
        <v>8.1</v>
      </c>
      <c r="B58" s="39" t="s">
        <v>67</v>
      </c>
      <c r="C58" s="28"/>
      <c r="D58" s="72"/>
      <c r="E58" s="72"/>
      <c r="F58" s="72"/>
      <c r="G58" s="28"/>
    </row>
    <row r="59" spans="1:7">
      <c r="A59" s="33">
        <v>8.1999999999999993</v>
      </c>
      <c r="B59" s="39" t="s">
        <v>68</v>
      </c>
      <c r="C59" s="28"/>
      <c r="D59" s="72"/>
      <c r="E59" s="72"/>
      <c r="F59" s="72"/>
      <c r="G59" s="28"/>
    </row>
    <row r="60" spans="1:7">
      <c r="A60" s="33"/>
      <c r="B60" s="38" t="s">
        <v>69</v>
      </c>
      <c r="C60" s="31">
        <f>SUM(C58:C59)</f>
        <v>0</v>
      </c>
      <c r="D60" s="72"/>
      <c r="E60" s="72"/>
      <c r="F60" s="72"/>
      <c r="G60" s="28"/>
    </row>
    <row r="61" spans="1:7">
      <c r="A61" s="41"/>
      <c r="B61" s="38" t="s">
        <v>97</v>
      </c>
      <c r="C61" s="31">
        <f>C60+C55+C54+C41+C34</f>
        <v>0</v>
      </c>
      <c r="D61" s="72"/>
      <c r="E61" s="72"/>
      <c r="F61" s="72"/>
      <c r="G61" s="28"/>
    </row>
    <row r="62" spans="1:7">
      <c r="A62" s="33"/>
      <c r="B62" s="39"/>
      <c r="C62" s="28"/>
      <c r="D62" s="72"/>
      <c r="E62" s="72"/>
      <c r="F62" s="72"/>
      <c r="G62" s="28"/>
    </row>
    <row r="63" spans="1:7">
      <c r="A63" s="36">
        <v>9</v>
      </c>
      <c r="B63" s="38" t="s">
        <v>98</v>
      </c>
      <c r="C63" s="28"/>
      <c r="D63" s="72"/>
      <c r="E63" s="72"/>
      <c r="F63" s="72"/>
      <c r="G63" s="28"/>
    </row>
    <row r="64" spans="1:7">
      <c r="A64" s="33">
        <v>9.1</v>
      </c>
      <c r="B64" s="39" t="s">
        <v>99</v>
      </c>
      <c r="C64" s="28"/>
      <c r="D64" s="72"/>
      <c r="E64" s="72"/>
      <c r="F64" s="72"/>
      <c r="G64" s="28"/>
    </row>
    <row r="65" spans="1:7">
      <c r="A65" s="33">
        <v>9.1999999999999993</v>
      </c>
      <c r="B65" s="39" t="s">
        <v>100</v>
      </c>
      <c r="C65" s="28"/>
      <c r="D65" s="72"/>
      <c r="E65" s="72"/>
      <c r="F65" s="72"/>
      <c r="G65" s="28"/>
    </row>
    <row r="66" spans="1:7">
      <c r="A66" s="33">
        <v>9.3000000000000007</v>
      </c>
      <c r="B66" s="39" t="s">
        <v>101</v>
      </c>
      <c r="C66" s="28"/>
      <c r="D66" s="72"/>
      <c r="E66" s="72"/>
      <c r="F66" s="72"/>
      <c r="G66" s="28"/>
    </row>
    <row r="67" spans="1:7" ht="26.4">
      <c r="A67" s="33"/>
      <c r="B67" s="71" t="s">
        <v>102</v>
      </c>
      <c r="C67" s="31">
        <f>SUM(C64:C66)</f>
        <v>0</v>
      </c>
      <c r="D67" s="72"/>
      <c r="E67" s="72"/>
      <c r="F67" s="72"/>
      <c r="G67" s="31"/>
    </row>
    <row r="68" spans="1:7">
      <c r="A68" s="36">
        <v>10</v>
      </c>
      <c r="B68" s="40" t="s">
        <v>103</v>
      </c>
      <c r="C68" s="28"/>
      <c r="D68" s="72"/>
      <c r="E68" s="72"/>
      <c r="F68" s="72"/>
      <c r="G68" s="28"/>
    </row>
    <row r="69" spans="1:7">
      <c r="A69" s="33">
        <v>10.1</v>
      </c>
      <c r="B69" s="16" t="s">
        <v>104</v>
      </c>
      <c r="C69" s="31"/>
      <c r="D69" s="72"/>
      <c r="E69" s="72"/>
      <c r="F69" s="72"/>
      <c r="G69" s="31"/>
    </row>
    <row r="70" spans="1:7">
      <c r="A70" s="33">
        <v>10.199999999999999</v>
      </c>
      <c r="B70" s="39" t="s">
        <v>105</v>
      </c>
      <c r="C70" s="28"/>
      <c r="D70" s="72"/>
      <c r="E70" s="72"/>
      <c r="F70" s="72"/>
      <c r="G70" s="28"/>
    </row>
    <row r="71" spans="1:7">
      <c r="A71" s="33">
        <v>10.3</v>
      </c>
      <c r="B71" s="39" t="s">
        <v>106</v>
      </c>
      <c r="C71" s="28"/>
      <c r="D71" s="72"/>
      <c r="E71" s="72"/>
      <c r="F71" s="72"/>
      <c r="G71" s="28"/>
    </row>
    <row r="72" spans="1:7">
      <c r="A72" s="33"/>
      <c r="B72" s="38" t="s">
        <v>107</v>
      </c>
      <c r="C72" s="31">
        <f>SUM(C69:C71)</f>
        <v>0</v>
      </c>
      <c r="D72" s="72"/>
      <c r="E72" s="72"/>
      <c r="F72" s="72"/>
      <c r="G72" s="28"/>
    </row>
    <row r="73" spans="1:7">
      <c r="A73" s="33"/>
      <c r="B73" s="39"/>
      <c r="C73" s="28"/>
      <c r="D73" s="72"/>
      <c r="E73" s="72"/>
      <c r="F73" s="72"/>
      <c r="G73" s="28"/>
    </row>
    <row r="74" spans="1:7">
      <c r="A74" s="36">
        <v>11</v>
      </c>
      <c r="B74" s="38" t="s">
        <v>108</v>
      </c>
      <c r="C74" s="31">
        <f>C27+C61+C67+C72</f>
        <v>88518801.379999995</v>
      </c>
      <c r="D74" s="72">
        <f>D27</f>
        <v>31565000</v>
      </c>
      <c r="E74" s="72"/>
      <c r="F74" s="72"/>
      <c r="G74" s="28"/>
    </row>
    <row r="75" spans="1:7">
      <c r="A75" s="33"/>
      <c r="B75" s="39"/>
      <c r="C75" s="28"/>
      <c r="D75" s="72"/>
      <c r="E75" s="72"/>
      <c r="F75" s="72"/>
      <c r="G75" s="28"/>
    </row>
    <row r="76" spans="1:7">
      <c r="A76" s="36">
        <v>12</v>
      </c>
      <c r="B76" s="40" t="s">
        <v>109</v>
      </c>
      <c r="C76" s="31"/>
      <c r="D76" s="72"/>
      <c r="E76" s="72"/>
      <c r="F76" s="72"/>
      <c r="G76" s="31"/>
    </row>
    <row r="77" spans="1:7">
      <c r="A77" s="33">
        <v>12.1</v>
      </c>
      <c r="B77" s="16" t="s">
        <v>110</v>
      </c>
      <c r="C77" s="28">
        <v>6400902</v>
      </c>
      <c r="D77" s="72"/>
      <c r="E77" s="72"/>
      <c r="F77" s="72"/>
      <c r="G77" s="31"/>
    </row>
    <row r="78" spans="1:7">
      <c r="A78" s="33">
        <v>12.2</v>
      </c>
      <c r="B78" s="16" t="s">
        <v>111</v>
      </c>
      <c r="C78" s="31"/>
      <c r="D78" s="72"/>
      <c r="E78" s="72"/>
      <c r="F78" s="72"/>
      <c r="G78" s="31"/>
    </row>
    <row r="79" spans="1:7">
      <c r="A79" s="33">
        <v>12.3</v>
      </c>
      <c r="B79" s="39" t="s">
        <v>112</v>
      </c>
      <c r="C79" s="28"/>
      <c r="D79" s="72"/>
      <c r="E79" s="72"/>
      <c r="F79" s="72"/>
      <c r="G79" s="28"/>
    </row>
    <row r="80" spans="1:7">
      <c r="A80" s="33">
        <v>12.4</v>
      </c>
      <c r="B80" s="39" t="s">
        <v>113</v>
      </c>
      <c r="D80" s="72"/>
      <c r="E80" s="72"/>
      <c r="F80" s="72"/>
      <c r="G80" s="28"/>
    </row>
    <row r="81" spans="1:7">
      <c r="A81" s="33"/>
      <c r="B81" s="38" t="s">
        <v>114</v>
      </c>
      <c r="C81" s="31">
        <f>SUM(C77:C79)</f>
        <v>6400902</v>
      </c>
      <c r="D81" s="72"/>
      <c r="E81" s="72"/>
      <c r="F81" s="72"/>
      <c r="G81" s="31"/>
    </row>
    <row r="82" spans="1:7">
      <c r="A82" s="33"/>
      <c r="B82" s="39"/>
      <c r="C82" s="28"/>
      <c r="D82" s="72"/>
      <c r="E82" s="72"/>
      <c r="F82" s="72"/>
      <c r="G82" s="28"/>
    </row>
    <row r="83" spans="1:7" ht="26.4">
      <c r="A83" s="36">
        <v>13</v>
      </c>
      <c r="B83" s="40" t="s">
        <v>115</v>
      </c>
      <c r="C83" s="31">
        <f>C81+C74</f>
        <v>94919703.379999995</v>
      </c>
      <c r="D83" s="24" t="s">
        <v>154</v>
      </c>
      <c r="E83" s="72"/>
      <c r="F83" s="72"/>
      <c r="G83" s="31"/>
    </row>
    <row r="84" spans="1:7">
      <c r="B84" s="12" t="s">
        <v>116</v>
      </c>
    </row>
    <row r="85" spans="1:7">
      <c r="B85" s="109" t="s">
        <v>117</v>
      </c>
      <c r="C85" s="109"/>
      <c r="D85" s="109"/>
      <c r="E85" s="109"/>
      <c r="F85" s="109"/>
      <c r="G85" s="109"/>
    </row>
    <row r="88" spans="1:7">
      <c r="F88" s="19" t="s">
        <v>12</v>
      </c>
    </row>
  </sheetData>
  <mergeCells count="8">
    <mergeCell ref="A4:E4"/>
    <mergeCell ref="B85:G85"/>
    <mergeCell ref="A1:B1"/>
    <mergeCell ref="E1:H1"/>
    <mergeCell ref="A2:B2"/>
    <mergeCell ref="E2:H2"/>
    <mergeCell ref="A3:B3"/>
    <mergeCell ref="E3:H3"/>
  </mergeCells>
  <pageMargins left="0.45" right="0.45" top="0.5" bottom="0.5" header="0.3" footer="0.3"/>
  <pageSetup scale="85"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R27"/>
  <sheetViews>
    <sheetView topLeftCell="A19" workbookViewId="0">
      <selection activeCell="C3" sqref="C3:F3"/>
    </sheetView>
  </sheetViews>
  <sheetFormatPr defaultColWidth="9.109375" defaultRowHeight="13.2"/>
  <cols>
    <col min="1" max="1" width="6.44140625" style="43" customWidth="1"/>
    <col min="2" max="2" width="70.33203125" style="43" customWidth="1"/>
    <col min="3" max="3" width="11.44140625" style="43" customWidth="1"/>
    <col min="4" max="16384" width="9.109375" style="43"/>
  </cols>
  <sheetData>
    <row r="1" spans="1:10">
      <c r="A1" s="56"/>
      <c r="B1" s="1"/>
      <c r="C1" s="12"/>
      <c r="D1" s="12"/>
      <c r="E1" s="12"/>
      <c r="F1" s="12"/>
      <c r="G1" s="12"/>
      <c r="H1" s="56"/>
      <c r="I1" s="1"/>
      <c r="J1" s="42"/>
    </row>
    <row r="2" spans="1:10" ht="18.75" customHeight="1">
      <c r="A2" s="92" t="str">
        <f>[1]Index!A2</f>
        <v>Name of Company:</v>
      </c>
      <c r="B2" s="92"/>
      <c r="C2" s="92" t="s">
        <v>133</v>
      </c>
      <c r="D2" s="92"/>
      <c r="E2" s="92"/>
      <c r="F2" s="92"/>
      <c r="G2" s="59"/>
      <c r="H2" s="59"/>
      <c r="I2" s="59"/>
      <c r="J2" s="44"/>
    </row>
    <row r="3" spans="1:10" ht="68.25" customHeight="1">
      <c r="A3" s="92" t="str">
        <f>[1]Index!A3</f>
        <v>Name of the Project:</v>
      </c>
      <c r="B3" s="92"/>
      <c r="C3" s="93" t="s">
        <v>167</v>
      </c>
      <c r="D3" s="93"/>
      <c r="E3" s="93"/>
      <c r="F3" s="93"/>
      <c r="G3" s="59"/>
      <c r="H3" s="59"/>
      <c r="I3" s="59"/>
      <c r="J3" s="45"/>
    </row>
    <row r="4" spans="1:10" ht="17.25" customHeight="1">
      <c r="A4" s="92" t="str">
        <f>[1]Index!A4</f>
        <v>Name of the Transmission Element:</v>
      </c>
      <c r="B4" s="92"/>
      <c r="C4" s="92" t="s">
        <v>135</v>
      </c>
      <c r="D4" s="92"/>
      <c r="E4" s="92"/>
      <c r="F4" s="92"/>
      <c r="G4" s="59"/>
      <c r="H4" s="59"/>
      <c r="I4" s="59"/>
      <c r="J4" s="45"/>
    </row>
    <row r="5" spans="1:10">
      <c r="A5" s="104" t="str">
        <f>[1]Index!D19</f>
        <v>Break-up of Construction/ Supply/ Service packages</v>
      </c>
      <c r="B5" s="104"/>
      <c r="C5" s="104"/>
      <c r="D5" s="104"/>
      <c r="E5" s="104"/>
      <c r="F5" s="104"/>
      <c r="G5" s="104"/>
      <c r="H5" s="2" t="s">
        <v>0</v>
      </c>
      <c r="I5" s="2" t="str">
        <f>[1]Index!C19</f>
        <v>F9</v>
      </c>
      <c r="J5" s="45"/>
    </row>
    <row r="6" spans="1:10">
      <c r="A6" s="22"/>
      <c r="B6" s="23"/>
      <c r="C6" s="23"/>
      <c r="D6" s="12"/>
      <c r="E6" s="12"/>
      <c r="F6" s="12"/>
      <c r="G6" s="12"/>
      <c r="H6" s="22"/>
      <c r="I6" s="23"/>
      <c r="J6" s="46"/>
    </row>
    <row r="7" spans="1:10">
      <c r="A7" s="5"/>
      <c r="B7" s="24" t="s">
        <v>1</v>
      </c>
      <c r="C7" s="24">
        <v>1</v>
      </c>
      <c r="D7" s="24">
        <v>2</v>
      </c>
      <c r="E7" s="24">
        <v>3</v>
      </c>
      <c r="F7" s="24">
        <v>4</v>
      </c>
      <c r="G7" s="24">
        <v>5</v>
      </c>
      <c r="H7" s="5">
        <v>6</v>
      </c>
      <c r="I7" s="24" t="s">
        <v>118</v>
      </c>
      <c r="J7" s="45"/>
    </row>
    <row r="8" spans="1:10">
      <c r="A8" s="47">
        <v>1</v>
      </c>
      <c r="B8" s="39" t="s">
        <v>119</v>
      </c>
      <c r="C8" s="39"/>
      <c r="D8" s="39"/>
      <c r="E8" s="39"/>
      <c r="F8" s="39"/>
      <c r="G8" s="39"/>
      <c r="H8" s="47"/>
      <c r="I8" s="39"/>
    </row>
    <row r="9" spans="1:10" ht="15.6">
      <c r="A9" s="47">
        <v>2</v>
      </c>
      <c r="B9" s="39" t="s">
        <v>120</v>
      </c>
      <c r="C9" s="39"/>
      <c r="D9" s="39"/>
      <c r="E9" s="39"/>
      <c r="F9" s="39"/>
      <c r="G9" s="39"/>
      <c r="H9" s="47"/>
      <c r="I9" s="39"/>
    </row>
    <row r="10" spans="1:10">
      <c r="A10" s="47">
        <v>3</v>
      </c>
      <c r="B10" s="39" t="s">
        <v>121</v>
      </c>
      <c r="C10" s="39" t="s">
        <v>148</v>
      </c>
      <c r="D10" s="39"/>
      <c r="E10" s="39"/>
      <c r="F10" s="39"/>
      <c r="G10" s="39"/>
      <c r="H10" s="47"/>
      <c r="I10" s="39"/>
    </row>
    <row r="11" spans="1:10">
      <c r="A11" s="47">
        <v>4</v>
      </c>
      <c r="B11" s="39" t="s">
        <v>122</v>
      </c>
      <c r="C11" s="39">
        <v>3</v>
      </c>
      <c r="D11" s="39"/>
      <c r="E11" s="39"/>
      <c r="F11" s="39"/>
      <c r="G11" s="39"/>
      <c r="H11" s="47"/>
      <c r="I11" s="39"/>
    </row>
    <row r="12" spans="1:10">
      <c r="A12" s="47">
        <v>5</v>
      </c>
      <c r="B12" s="39" t="s">
        <v>123</v>
      </c>
      <c r="C12" s="39" t="s">
        <v>165</v>
      </c>
      <c r="D12" s="39"/>
      <c r="E12" s="39"/>
      <c r="F12" s="39"/>
      <c r="G12" s="39"/>
      <c r="H12" s="47"/>
      <c r="I12" s="39"/>
    </row>
    <row r="13" spans="1:10">
      <c r="A13" s="47">
        <v>6</v>
      </c>
      <c r="B13" s="39" t="s">
        <v>124</v>
      </c>
      <c r="C13" s="39" t="s">
        <v>165</v>
      </c>
      <c r="D13" s="39"/>
      <c r="E13" s="39"/>
      <c r="F13" s="39"/>
      <c r="G13" s="39"/>
      <c r="H13" s="47"/>
      <c r="I13" s="39"/>
    </row>
    <row r="14" spans="1:10" ht="26.4">
      <c r="A14" s="47">
        <v>7</v>
      </c>
      <c r="B14" s="39" t="s">
        <v>125</v>
      </c>
      <c r="C14" s="73" t="s">
        <v>141</v>
      </c>
      <c r="D14" s="39"/>
      <c r="E14" s="39"/>
      <c r="F14" s="39"/>
      <c r="G14" s="39"/>
      <c r="H14" s="47"/>
      <c r="I14" s="39"/>
    </row>
    <row r="15" spans="1:10" ht="26.4">
      <c r="A15" s="47">
        <v>8</v>
      </c>
      <c r="B15" s="39" t="s">
        <v>150</v>
      </c>
      <c r="C15" s="73" t="s">
        <v>166</v>
      </c>
      <c r="D15" s="39"/>
      <c r="E15" s="39"/>
      <c r="F15" s="39"/>
      <c r="G15" s="39"/>
      <c r="H15" s="47"/>
      <c r="I15" s="39"/>
    </row>
    <row r="16" spans="1:10" ht="26.4">
      <c r="A16" s="39">
        <v>9</v>
      </c>
      <c r="B16" s="39" t="s">
        <v>126</v>
      </c>
      <c r="C16" s="73" t="s">
        <v>151</v>
      </c>
      <c r="D16" s="39"/>
      <c r="E16" s="39"/>
      <c r="F16" s="39"/>
      <c r="G16" s="39"/>
      <c r="H16" s="39"/>
      <c r="I16" s="39"/>
    </row>
    <row r="17" spans="1:18" ht="26.4">
      <c r="A17" s="39">
        <v>10</v>
      </c>
      <c r="B17" s="73" t="s">
        <v>127</v>
      </c>
      <c r="C17" s="39"/>
      <c r="D17" s="39"/>
      <c r="E17" s="39"/>
      <c r="F17" s="39"/>
      <c r="G17" s="39"/>
      <c r="H17" s="39"/>
      <c r="I17" s="39"/>
    </row>
    <row r="18" spans="1:18" ht="26.4">
      <c r="A18" s="39">
        <v>11</v>
      </c>
      <c r="B18" s="39" t="s">
        <v>128</v>
      </c>
      <c r="C18" s="73" t="s">
        <v>153</v>
      </c>
      <c r="D18" s="39"/>
      <c r="E18" s="39"/>
      <c r="F18" s="39"/>
      <c r="G18" s="39"/>
      <c r="H18" s="39"/>
      <c r="I18" s="39"/>
    </row>
    <row r="19" spans="1:18" ht="39.6">
      <c r="A19" s="39">
        <v>12</v>
      </c>
      <c r="B19" s="39" t="s">
        <v>109</v>
      </c>
      <c r="C19" s="73" t="s">
        <v>152</v>
      </c>
      <c r="D19" s="39"/>
      <c r="E19" s="39"/>
      <c r="F19" s="39"/>
      <c r="G19" s="39"/>
      <c r="H19" s="39"/>
      <c r="I19" s="39"/>
    </row>
    <row r="20" spans="1:18">
      <c r="A20" s="38">
        <v>13</v>
      </c>
      <c r="B20" s="38" t="s">
        <v>129</v>
      </c>
      <c r="C20" s="38"/>
      <c r="D20" s="38"/>
      <c r="E20" s="38"/>
      <c r="F20" s="38"/>
      <c r="G20" s="38"/>
      <c r="H20" s="38"/>
      <c r="I20" s="38"/>
    </row>
    <row r="21" spans="1:18">
      <c r="A21" s="116"/>
      <c r="B21" s="117"/>
      <c r="C21" s="117"/>
      <c r="D21" s="117"/>
      <c r="E21" s="117"/>
      <c r="F21" s="117"/>
      <c r="G21" s="117"/>
      <c r="H21" s="117"/>
      <c r="I21" s="118"/>
    </row>
    <row r="22" spans="1:18">
      <c r="A22" s="119" t="s">
        <v>130</v>
      </c>
      <c r="B22" s="119"/>
      <c r="C22" s="119"/>
      <c r="D22" s="119"/>
      <c r="E22" s="119"/>
      <c r="F22" s="119"/>
      <c r="G22" s="119"/>
      <c r="H22" s="119"/>
      <c r="I22" s="119"/>
      <c r="J22" s="48"/>
      <c r="K22" s="44"/>
      <c r="L22" s="44"/>
      <c r="M22" s="44"/>
      <c r="N22" s="44"/>
      <c r="O22" s="44"/>
      <c r="P22" s="44"/>
      <c r="Q22" s="44"/>
      <c r="R22" s="44"/>
    </row>
    <row r="23" spans="1:18" ht="15.6">
      <c r="A23" s="119" t="s">
        <v>131</v>
      </c>
      <c r="B23" s="119"/>
      <c r="C23" s="119"/>
      <c r="D23" s="119"/>
      <c r="E23" s="119"/>
      <c r="F23" s="119"/>
      <c r="G23" s="119"/>
      <c r="H23" s="119"/>
      <c r="I23" s="119"/>
      <c r="J23" s="49"/>
      <c r="K23" s="44"/>
      <c r="L23" s="44"/>
      <c r="M23" s="44"/>
      <c r="N23" s="44"/>
      <c r="O23" s="44"/>
      <c r="P23" s="44"/>
      <c r="Q23" s="44"/>
      <c r="R23" s="44"/>
    </row>
    <row r="24" spans="1:18">
      <c r="A24" s="50"/>
      <c r="B24" s="51"/>
      <c r="C24" s="18"/>
      <c r="D24" s="18"/>
      <c r="E24" s="18"/>
      <c r="F24" s="18"/>
      <c r="G24" s="18"/>
      <c r="H24" s="50"/>
      <c r="I24" s="51"/>
      <c r="J24" s="52"/>
      <c r="K24" s="44"/>
      <c r="L24" s="44"/>
      <c r="M24" s="44"/>
      <c r="N24" s="44"/>
      <c r="O24" s="44"/>
      <c r="P24" s="44"/>
      <c r="Q24" s="44"/>
      <c r="R24" s="44"/>
    </row>
    <row r="25" spans="1:18">
      <c r="A25" s="50"/>
      <c r="B25" s="51"/>
      <c r="C25" s="53"/>
      <c r="D25" s="53"/>
      <c r="E25" s="18"/>
      <c r="F25" s="18"/>
      <c r="G25" s="18"/>
      <c r="I25" s="51"/>
      <c r="J25" s="52"/>
      <c r="K25" s="44"/>
      <c r="L25" s="44"/>
      <c r="M25" s="44"/>
      <c r="N25" s="44"/>
      <c r="O25" s="44"/>
      <c r="P25" s="44"/>
      <c r="Q25" s="44"/>
      <c r="R25" s="44"/>
    </row>
    <row r="26" spans="1:18">
      <c r="A26" s="44"/>
      <c r="B26" s="44"/>
      <c r="C26" s="44"/>
      <c r="D26" s="44"/>
      <c r="E26" s="44"/>
      <c r="F26" s="44"/>
      <c r="G26" s="44"/>
      <c r="H26" s="44"/>
      <c r="I26" s="52"/>
      <c r="J26" s="52"/>
      <c r="K26" s="44"/>
    </row>
    <row r="27" spans="1:18">
      <c r="H27" s="54" t="s">
        <v>12</v>
      </c>
      <c r="I27" s="55"/>
      <c r="J27" s="55"/>
    </row>
  </sheetData>
  <mergeCells count="10">
    <mergeCell ref="A5:G5"/>
    <mergeCell ref="A21:I21"/>
    <mergeCell ref="A22:I22"/>
    <mergeCell ref="A23:I23"/>
    <mergeCell ref="A2:B2"/>
    <mergeCell ref="C2:F2"/>
    <mergeCell ref="A3:B3"/>
    <mergeCell ref="C3:F3"/>
    <mergeCell ref="A4:B4"/>
    <mergeCell ref="C4:F4"/>
  </mergeCells>
  <pageMargins left="0.43307086614173229" right="0.43307086614173229" top="0.51181102362204722" bottom="0.51181102362204722" header="0.31496062992125984" footer="0.31496062992125984"/>
  <pageSetup scale="84" orientation="landscape" r:id="rId1"/>
</worksheet>
</file>

<file path=xl/worksheets/sheet9.xml><?xml version="1.0" encoding="utf-8"?>
<worksheet xmlns="http://schemas.openxmlformats.org/spreadsheetml/2006/main" xmlns:r="http://schemas.openxmlformats.org/officeDocument/2006/relationships">
  <dimension ref="A1:G20"/>
  <sheetViews>
    <sheetView topLeftCell="A3" workbookViewId="0">
      <selection activeCell="E20" sqref="E20:F20"/>
    </sheetView>
  </sheetViews>
  <sheetFormatPr defaultRowHeight="14.4"/>
  <cols>
    <col min="1" max="1" width="6.109375" customWidth="1"/>
    <col min="2" max="2" width="35.6640625" customWidth="1"/>
    <col min="3" max="3" width="18.5546875" style="58" customWidth="1"/>
    <col min="4" max="4" width="7.109375" customWidth="1"/>
    <col min="5" max="5" width="5" customWidth="1"/>
    <col min="6" max="6" width="12.6640625" customWidth="1"/>
    <col min="8" max="8" width="10" bestFit="1" customWidth="1"/>
  </cols>
  <sheetData>
    <row r="1" spans="1:6">
      <c r="A1" s="1"/>
      <c r="B1" s="1"/>
      <c r="C1" s="56"/>
      <c r="D1" s="1"/>
      <c r="E1" s="1"/>
      <c r="F1" s="1"/>
    </row>
    <row r="2" spans="1:6">
      <c r="A2" s="92" t="str">
        <f>[1]Index!A2:C2</f>
        <v>Name of Company:</v>
      </c>
      <c r="B2" s="92"/>
      <c r="C2" s="92" t="s">
        <v>133</v>
      </c>
      <c r="D2" s="92"/>
      <c r="E2" s="92"/>
      <c r="F2" s="92"/>
    </row>
    <row r="3" spans="1:6" ht="65.25" customHeight="1">
      <c r="A3" s="92" t="str">
        <f>[1]Index!A3:C3</f>
        <v>Name of the Project:</v>
      </c>
      <c r="B3" s="92"/>
      <c r="C3" s="93" t="s">
        <v>168</v>
      </c>
      <c r="D3" s="93"/>
      <c r="E3" s="93"/>
      <c r="F3" s="93"/>
    </row>
    <row r="4" spans="1:6" ht="23.25" customHeight="1">
      <c r="A4" s="92" t="str">
        <f>[1]Index!A4:C4</f>
        <v>Name of the Transmission Element:</v>
      </c>
      <c r="B4" s="92"/>
      <c r="C4" s="92" t="s">
        <v>135</v>
      </c>
      <c r="D4" s="92"/>
      <c r="E4" s="92"/>
      <c r="F4" s="92"/>
    </row>
    <row r="5" spans="1:6">
      <c r="A5" s="1"/>
      <c r="B5" s="1"/>
      <c r="C5" s="56"/>
      <c r="D5" s="1"/>
      <c r="E5" s="1"/>
      <c r="F5" s="1"/>
    </row>
    <row r="6" spans="1:6">
      <c r="A6" s="94" t="str">
        <f>[1]Index!D14</f>
        <v>Abstract of admitted Capital Cost for the existing Project</v>
      </c>
      <c r="B6" s="94"/>
      <c r="C6" s="94"/>
      <c r="D6" s="94"/>
      <c r="E6" s="2" t="s">
        <v>0</v>
      </c>
      <c r="F6" s="57" t="str">
        <f>[1]Index!C14</f>
        <v>F4</v>
      </c>
    </row>
    <row r="7" spans="1:6" ht="15" customHeight="1">
      <c r="A7" s="4"/>
      <c r="B7" s="5" t="s">
        <v>1</v>
      </c>
      <c r="C7" s="5" t="s">
        <v>2</v>
      </c>
      <c r="D7" s="95" t="s">
        <v>3</v>
      </c>
      <c r="E7" s="96"/>
      <c r="F7" s="97"/>
    </row>
    <row r="8" spans="1:6">
      <c r="A8" s="6">
        <v>1</v>
      </c>
      <c r="B8" s="6" t="s">
        <v>4</v>
      </c>
      <c r="C8" s="70" t="s">
        <v>146</v>
      </c>
      <c r="D8" s="87" t="s">
        <v>169</v>
      </c>
      <c r="E8" s="88"/>
      <c r="F8" s="89"/>
    </row>
    <row r="9" spans="1:6" ht="24" customHeight="1">
      <c r="A9" s="6">
        <f t="shared" ref="A9:A14" si="0">A8+1</f>
        <v>2</v>
      </c>
      <c r="B9" s="6" t="s">
        <v>6</v>
      </c>
      <c r="C9" s="63"/>
      <c r="D9" s="87" t="s">
        <v>138</v>
      </c>
      <c r="E9" s="88"/>
      <c r="F9" s="89"/>
    </row>
    <row r="10" spans="1:6" ht="36.75" customHeight="1">
      <c r="A10" s="6">
        <f t="shared" si="0"/>
        <v>3</v>
      </c>
      <c r="B10" s="8" t="s">
        <v>7</v>
      </c>
      <c r="C10" s="7"/>
      <c r="D10" s="87" t="s">
        <v>132</v>
      </c>
      <c r="E10" s="88"/>
      <c r="F10" s="89"/>
    </row>
    <row r="11" spans="1:6" ht="30.75" customHeight="1">
      <c r="A11" s="6">
        <f t="shared" si="0"/>
        <v>4</v>
      </c>
      <c r="B11" s="6" t="s">
        <v>8</v>
      </c>
      <c r="C11" s="70" t="s">
        <v>146</v>
      </c>
      <c r="D11" s="87" t="s">
        <v>169</v>
      </c>
      <c r="E11" s="88"/>
      <c r="F11" s="89"/>
    </row>
    <row r="12" spans="1:6" ht="30.75" customHeight="1">
      <c r="A12" s="6">
        <f t="shared" si="0"/>
        <v>5</v>
      </c>
      <c r="B12" s="8" t="s">
        <v>9</v>
      </c>
      <c r="C12" s="7"/>
      <c r="D12" s="87" t="s">
        <v>132</v>
      </c>
      <c r="E12" s="88"/>
      <c r="F12" s="89"/>
    </row>
    <row r="13" spans="1:6" ht="27.75" customHeight="1">
      <c r="A13" s="6">
        <f t="shared" si="0"/>
        <v>6</v>
      </c>
      <c r="B13" s="8" t="s">
        <v>10</v>
      </c>
      <c r="C13" s="70" t="s">
        <v>146</v>
      </c>
      <c r="D13" s="87" t="s">
        <v>170</v>
      </c>
      <c r="E13" s="88"/>
      <c r="F13" s="89"/>
    </row>
    <row r="14" spans="1:6">
      <c r="A14" s="6">
        <f t="shared" si="0"/>
        <v>7</v>
      </c>
      <c r="B14" s="6" t="s">
        <v>11</v>
      </c>
      <c r="C14" s="70" t="s">
        <v>146</v>
      </c>
      <c r="D14" s="87" t="s">
        <v>171</v>
      </c>
      <c r="E14" s="88"/>
      <c r="F14" s="89"/>
    </row>
    <row r="15" spans="1:6">
      <c r="A15" s="9"/>
      <c r="B15" s="10"/>
      <c r="C15" s="11"/>
      <c r="D15" s="10"/>
      <c r="E15" s="9"/>
      <c r="F15" s="9"/>
    </row>
    <row r="16" spans="1:6">
      <c r="A16" s="9"/>
      <c r="B16" s="90"/>
      <c r="C16" s="90"/>
      <c r="D16" s="90"/>
      <c r="E16" s="90"/>
      <c r="F16" s="90"/>
    </row>
    <row r="17" spans="1:7">
      <c r="A17" s="9"/>
      <c r="B17" s="10"/>
      <c r="C17" s="11"/>
      <c r="D17" s="10"/>
    </row>
    <row r="18" spans="1:7">
      <c r="A18" s="9"/>
      <c r="B18" s="10"/>
      <c r="C18" s="11"/>
      <c r="D18" s="10"/>
      <c r="E18" s="54" t="s">
        <v>12</v>
      </c>
      <c r="F18" s="9"/>
    </row>
    <row r="19" spans="1:7">
      <c r="A19" s="9"/>
      <c r="B19" s="10"/>
      <c r="C19" s="11"/>
      <c r="D19" s="10"/>
      <c r="E19" s="9"/>
      <c r="F19" s="9"/>
      <c r="G19" s="75"/>
    </row>
    <row r="20" spans="1:7" ht="170.25" customHeight="1">
      <c r="E20" s="91"/>
      <c r="F20" s="91"/>
    </row>
  </sheetData>
  <mergeCells count="17">
    <mergeCell ref="D11:F11"/>
    <mergeCell ref="A2:B2"/>
    <mergeCell ref="C2:F2"/>
    <mergeCell ref="A3:B3"/>
    <mergeCell ref="C3:F3"/>
    <mergeCell ref="A4:B4"/>
    <mergeCell ref="C4:F4"/>
    <mergeCell ref="A6:D6"/>
    <mergeCell ref="D7:F7"/>
    <mergeCell ref="D8:F8"/>
    <mergeCell ref="D9:F9"/>
    <mergeCell ref="D10:F10"/>
    <mergeCell ref="D12:F12"/>
    <mergeCell ref="D13:F13"/>
    <mergeCell ref="D14:F14"/>
    <mergeCell ref="B16:F16"/>
    <mergeCell ref="E20:F20"/>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F4</vt:lpstr>
      <vt:lpstr>F7</vt:lpstr>
      <vt:lpstr>F8</vt:lpstr>
      <vt:lpstr>F9</vt:lpstr>
      <vt:lpstr>T-140 4</vt:lpstr>
      <vt:lpstr>T-140 7</vt:lpstr>
      <vt:lpstr>T-140 8</vt:lpstr>
      <vt:lpstr>T-140 9</vt:lpstr>
      <vt:lpstr>T-146</vt:lpstr>
      <vt:lpstr>T-146 7</vt:lpstr>
      <vt:lpstr>T-146 8</vt:lpstr>
      <vt:lpstr>T-146 9</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2014-12-09T07:18:21Z</dcterms:modified>
</cp:coreProperties>
</file>